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imelineCaches/timelineCache1.xml" ContentType="application/vnd.ms-excel.timeline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timelines/timeline1.xml" ContentType="application/vnd.ms-excel.timeline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site.hyattoffice.com/personal/enrique_revenga_lazambrahotel_com/Documents/Documents/ADMON/Facturas/FACTURACION/"/>
    </mc:Choice>
  </mc:AlternateContent>
  <xr:revisionPtr revIDLastSave="12" documentId="8_{AD2C434F-FF06-4722-8132-8E7280670018}" xr6:coauthVersionLast="47" xr6:coauthVersionMax="47" xr10:uidLastSave="{0715C078-8B23-4961-867C-565E5CF6B597}"/>
  <bookViews>
    <workbookView xWindow="28680" yWindow="-120" windowWidth="38640" windowHeight="21840" activeTab="1" xr2:uid="{00000000-000D-0000-FFFF-FFFF00000000}"/>
  </bookViews>
  <sheets>
    <sheet name="GameRoom" sheetId="8" r:id="rId1"/>
    <sheet name="RECIBIDAS" sheetId="2" r:id="rId2"/>
    <sheet name="MasterLists" sheetId="10" r:id="rId3"/>
    <sheet name="List" sheetId="11" state="hidden" r:id="rId4"/>
    <sheet name="List1" sheetId="12" state="hidden" r:id="rId5"/>
    <sheet name="List2" sheetId="13" state="hidden" r:id="rId6"/>
  </sheets>
  <definedNames>
    <definedName name="_xlnm._FilterDatabase" localSheetId="1" hidden="1">RECIBIDAS!$A$1:$U$82</definedName>
    <definedName name="_xlnm.Print_Area" localSheetId="1">RECIBIDAS!$B$1:$U$76</definedName>
    <definedName name="NativeTimeline_MES_IMPUTACION">#N/A</definedName>
    <definedName name="SegmentaciónDeDatos_DPTO">#N/A</definedName>
    <definedName name="SegmentaciónDeDatos_GASTO">#N/A</definedName>
    <definedName name="SegmentaciónDeDatos_TIPO_GASTO">#N/A</definedName>
  </definedNames>
  <calcPr calcId="191028"/>
  <pivotCaches>
    <pivotCache cacheId="0" r:id="rId7"/>
  </pivotCaches>
  <extLst>
    <ext xmlns:x14="http://schemas.microsoft.com/office/spreadsheetml/2009/9/main" uri="{BBE1A952-AA13-448e-AADC-164F8A28A991}">
      <x14:slicerCaches>
        <x14:slicerCache r:id="rId8"/>
        <x14:slicerCache r:id="rId9"/>
        <x14:slicerCache r:id="rId10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11"/>
      </x15:timelineCacheRefs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64" i="2" l="1"/>
  <c r="M264" i="2"/>
  <c r="P264" i="2" s="1"/>
  <c r="J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M263" i="2" l="1"/>
  <c r="P263" i="2" s="1"/>
  <c r="M262" i="2"/>
  <c r="P262" i="2" s="1"/>
  <c r="M261" i="2"/>
  <c r="P261" i="2" s="1"/>
  <c r="M260" i="2"/>
  <c r="P260" i="2" s="1"/>
  <c r="M259" i="2"/>
  <c r="P259" i="2" s="1"/>
  <c r="M258" i="2"/>
  <c r="P258" i="2" s="1"/>
  <c r="M257" i="2"/>
  <c r="P257" i="2" s="1"/>
  <c r="M256" i="2"/>
  <c r="P256" i="2" s="1"/>
  <c r="M255" i="2"/>
  <c r="P255" i="2" s="1"/>
  <c r="M254" i="2"/>
  <c r="P254" i="2" s="1"/>
  <c r="M253" i="2"/>
  <c r="P253" i="2" s="1"/>
  <c r="M252" i="2"/>
  <c r="P252" i="2" s="1"/>
  <c r="M251" i="2"/>
  <c r="M250" i="2"/>
  <c r="M249" i="2"/>
  <c r="P249" i="2" s="1"/>
  <c r="M248" i="2"/>
  <c r="P248" i="2" s="1"/>
  <c r="M247" i="2"/>
  <c r="P247" i="2" s="1"/>
  <c r="M246" i="2"/>
  <c r="P246" i="2" s="1"/>
  <c r="M245" i="2"/>
  <c r="P245" i="2" s="1"/>
  <c r="M244" i="2"/>
  <c r="P244" i="2"/>
  <c r="M242" i="2"/>
  <c r="P242" i="2" s="1"/>
  <c r="M243" i="2"/>
  <c r="P243" i="2" s="1"/>
  <c r="P241" i="2"/>
  <c r="M240" i="2"/>
  <c r="P240" i="2" s="1"/>
  <c r="M233" i="2"/>
  <c r="P233" i="2" s="1"/>
  <c r="M234" i="2"/>
  <c r="P234" i="2" s="1"/>
  <c r="M235" i="2"/>
  <c r="P235" i="2" s="1"/>
  <c r="M236" i="2"/>
  <c r="P236" i="2" s="1"/>
  <c r="M237" i="2"/>
  <c r="P237" i="2" s="1"/>
  <c r="M238" i="2"/>
  <c r="P238" i="2" s="1"/>
  <c r="M239" i="2"/>
  <c r="P239" i="2" s="1"/>
  <c r="M232" i="2"/>
  <c r="P232" i="2" s="1"/>
  <c r="M231" i="2"/>
  <c r="P231" i="2" s="1"/>
  <c r="M230" i="2"/>
  <c r="P230" i="2" s="1"/>
  <c r="M229" i="2"/>
  <c r="P229" i="2" s="1"/>
  <c r="M228" i="2"/>
  <c r="P228" i="2" s="1"/>
  <c r="M227" i="2"/>
  <c r="P227" i="2" s="1"/>
  <c r="M226" i="2"/>
  <c r="P226" i="2" s="1"/>
  <c r="M225" i="2"/>
  <c r="P225" i="2" s="1"/>
  <c r="M224" i="2"/>
  <c r="P224" i="2" s="1"/>
  <c r="M223" i="2"/>
  <c r="P223" i="2" s="1"/>
  <c r="M222" i="2"/>
  <c r="P222" i="2" s="1"/>
  <c r="M221" i="2"/>
  <c r="P221" i="2"/>
  <c r="M220" i="2"/>
  <c r="P220" i="2" s="1"/>
  <c r="M219" i="2"/>
  <c r="P219" i="2" s="1"/>
  <c r="M218" i="2"/>
  <c r="P218" i="2" s="1"/>
  <c r="M217" i="2"/>
  <c r="P217" i="2" s="1"/>
  <c r="M216" i="2"/>
  <c r="P216" i="2" s="1"/>
  <c r="M215" i="2"/>
  <c r="P215" i="2" s="1"/>
  <c r="M214" i="2"/>
  <c r="P214" i="2" s="1"/>
  <c r="M213" i="2"/>
  <c r="P213" i="2" s="1"/>
  <c r="M212" i="2"/>
  <c r="P212" i="2" s="1"/>
  <c r="M211" i="2"/>
  <c r="P211" i="2" s="1"/>
  <c r="M210" i="2"/>
  <c r="P210" i="2" s="1"/>
  <c r="M209" i="2"/>
  <c r="P209" i="2" s="1"/>
  <c r="M208" i="2"/>
  <c r="P208" i="2" s="1"/>
  <c r="M207" i="2"/>
  <c r="P207" i="2" s="1"/>
  <c r="P206" i="2"/>
  <c r="M205" i="2"/>
  <c r="M204" i="2"/>
  <c r="P204" i="2" s="1"/>
  <c r="M203" i="2"/>
  <c r="P203" i="2" s="1"/>
  <c r="M202" i="2"/>
  <c r="P202" i="2" s="1"/>
  <c r="M201" i="2"/>
  <c r="P201" i="2" s="1"/>
  <c r="M200" i="2"/>
  <c r="P200" i="2" s="1"/>
  <c r="M198" i="2"/>
  <c r="P198" i="2" s="1"/>
  <c r="M199" i="2"/>
  <c r="P199" i="2" s="1"/>
  <c r="M197" i="2"/>
  <c r="P197" i="2" s="1"/>
  <c r="M144" i="2"/>
  <c r="P144" i="2" s="1"/>
  <c r="M196" i="2"/>
  <c r="P196" i="2" s="1"/>
  <c r="M195" i="2"/>
  <c r="P195" i="2" s="1"/>
  <c r="M194" i="2"/>
  <c r="P194" i="2" s="1"/>
  <c r="P250" i="2" l="1"/>
  <c r="M193" i="2"/>
  <c r="P193" i="2" s="1"/>
  <c r="M192" i="2"/>
  <c r="P192" i="2" s="1"/>
  <c r="M191" i="2"/>
  <c r="P191" i="2" s="1"/>
  <c r="M190" i="2"/>
  <c r="P190" i="2" s="1"/>
  <c r="M189" i="2"/>
  <c r="P189" i="2" s="1"/>
  <c r="M188" i="2"/>
  <c r="P188" i="2" s="1"/>
  <c r="M187" i="2"/>
  <c r="P187" i="2" s="1"/>
  <c r="M186" i="2"/>
  <c r="P186" i="2" s="1"/>
  <c r="M185" i="2"/>
  <c r="P185" i="2" s="1"/>
  <c r="M184" i="2"/>
  <c r="P184" i="2" s="1"/>
  <c r="M183" i="2"/>
  <c r="P183" i="2" s="1"/>
  <c r="M182" i="2"/>
  <c r="P182" i="2" s="1"/>
  <c r="M181" i="2"/>
  <c r="P181" i="2" s="1"/>
  <c r="M180" i="2"/>
  <c r="P180" i="2" s="1"/>
  <c r="M179" i="2"/>
  <c r="P179" i="2" s="1"/>
  <c r="M110" i="2" l="1"/>
  <c r="P110" i="2" s="1"/>
  <c r="M177" i="2" l="1"/>
  <c r="P177" i="2" s="1"/>
  <c r="M176" i="2"/>
  <c r="P176" i="2" s="1"/>
  <c r="M175" i="2"/>
  <c r="P175" i="2" s="1"/>
  <c r="M174" i="2"/>
  <c r="P174" i="2" s="1"/>
  <c r="M171" i="2"/>
  <c r="P171" i="2" s="1"/>
  <c r="M173" i="2"/>
  <c r="P173" i="2" s="1"/>
  <c r="M172" i="2"/>
  <c r="P172" i="2" s="1"/>
  <c r="M170" i="2"/>
  <c r="P170" i="2" s="1"/>
  <c r="M166" i="2"/>
  <c r="P166" i="2" s="1"/>
  <c r="M167" i="2"/>
  <c r="P167" i="2" s="1"/>
  <c r="M168" i="2"/>
  <c r="P168" i="2" s="1"/>
  <c r="M169" i="2"/>
  <c r="P169" i="2" s="1"/>
  <c r="M165" i="2"/>
  <c r="P165" i="2" s="1"/>
  <c r="M164" i="2"/>
  <c r="P164" i="2" s="1"/>
  <c r="P162" i="2"/>
  <c r="M163" i="2"/>
  <c r="P163" i="2" s="1"/>
  <c r="M161" i="2"/>
  <c r="P161" i="2" s="1"/>
  <c r="M151" i="2"/>
  <c r="P151" i="2" s="1"/>
  <c r="M159" i="2"/>
  <c r="P159" i="2" s="1"/>
  <c r="M158" i="2"/>
  <c r="P158" i="2" s="1"/>
  <c r="O157" i="2"/>
  <c r="M157" i="2"/>
  <c r="P157" i="2" l="1"/>
  <c r="M156" i="2"/>
  <c r="P156" i="2" s="1"/>
  <c r="M153" i="2"/>
  <c r="P153" i="2" s="1"/>
  <c r="O150" i="2"/>
  <c r="M150" i="2"/>
  <c r="O148" i="2"/>
  <c r="M148" i="2"/>
  <c r="O136" i="2"/>
  <c r="M136" i="2"/>
  <c r="O134" i="2"/>
  <c r="M134" i="2"/>
  <c r="O132" i="2"/>
  <c r="M132" i="2"/>
  <c r="O131" i="2"/>
  <c r="M131" i="2"/>
  <c r="O130" i="2"/>
  <c r="M130" i="2"/>
  <c r="O129" i="2"/>
  <c r="M129" i="2"/>
  <c r="O128" i="2"/>
  <c r="M128" i="2"/>
  <c r="P148" i="2" l="1"/>
  <c r="P150" i="2"/>
  <c r="P129" i="2"/>
  <c r="P130" i="2"/>
  <c r="P128" i="2"/>
  <c r="P131" i="2"/>
  <c r="P132" i="2"/>
  <c r="P134" i="2"/>
  <c r="P136" i="2"/>
  <c r="O122" i="2"/>
  <c r="M122" i="2"/>
  <c r="O121" i="2"/>
  <c r="M121" i="2"/>
  <c r="M120" i="2"/>
  <c r="M123" i="2"/>
  <c r="M124" i="2"/>
  <c r="M125" i="2"/>
  <c r="M126" i="2"/>
  <c r="M127" i="2"/>
  <c r="M133" i="2"/>
  <c r="M135" i="2"/>
  <c r="M137" i="2"/>
  <c r="M138" i="2"/>
  <c r="M139" i="2"/>
  <c r="M140" i="2"/>
  <c r="M141" i="2"/>
  <c r="M142" i="2"/>
  <c r="M178" i="2"/>
  <c r="M145" i="2"/>
  <c r="M146" i="2"/>
  <c r="M147" i="2"/>
  <c r="M149" i="2"/>
  <c r="M160" i="2"/>
  <c r="M154" i="2"/>
  <c r="M155" i="2"/>
  <c r="O75" i="2"/>
  <c r="O76" i="2"/>
  <c r="O81" i="2"/>
  <c r="O85" i="2"/>
  <c r="O78" i="2"/>
  <c r="O79" i="2"/>
  <c r="O111" i="2"/>
  <c r="O82" i="2"/>
  <c r="O83" i="2"/>
  <c r="O84" i="2"/>
  <c r="O86" i="2"/>
  <c r="O20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80" i="2"/>
  <c r="O108" i="2"/>
  <c r="O107" i="2"/>
  <c r="O115" i="2"/>
  <c r="O143" i="2"/>
  <c r="O112" i="2"/>
  <c r="O113" i="2"/>
  <c r="O114" i="2"/>
  <c r="O109" i="2"/>
  <c r="O116" i="2"/>
  <c r="O117" i="2"/>
  <c r="O118" i="2"/>
  <c r="O119" i="2"/>
  <c r="O120" i="2"/>
  <c r="O123" i="2"/>
  <c r="O124" i="2"/>
  <c r="O125" i="2"/>
  <c r="O126" i="2"/>
  <c r="O127" i="2"/>
  <c r="O133" i="2"/>
  <c r="O135" i="2"/>
  <c r="O137" i="2"/>
  <c r="O138" i="2"/>
  <c r="O139" i="2"/>
  <c r="O140" i="2"/>
  <c r="O141" i="2"/>
  <c r="O142" i="2"/>
  <c r="O178" i="2"/>
  <c r="O145" i="2"/>
  <c r="O146" i="2"/>
  <c r="O147" i="2"/>
  <c r="O149" i="2"/>
  <c r="O160" i="2"/>
  <c r="O154" i="2"/>
  <c r="O155" i="2"/>
  <c r="O5" i="2"/>
  <c r="O6" i="2"/>
  <c r="O7" i="2"/>
  <c r="O8" i="2"/>
  <c r="O2" i="2"/>
  <c r="O10" i="2"/>
  <c r="O11" i="2"/>
  <c r="O12" i="2"/>
  <c r="O15" i="2"/>
  <c r="O14" i="2"/>
  <c r="O13" i="2"/>
  <c r="O16" i="2"/>
  <c r="O17" i="2"/>
  <c r="O18" i="2"/>
  <c r="O19" i="2"/>
  <c r="O31" i="2"/>
  <c r="O21" i="2"/>
  <c r="O22" i="2"/>
  <c r="O23" i="2"/>
  <c r="O24" i="2"/>
  <c r="O25" i="2"/>
  <c r="O26" i="2"/>
  <c r="O27" i="2"/>
  <c r="O28" i="2"/>
  <c r="O29" i="2"/>
  <c r="O30" i="2"/>
  <c r="O36" i="2"/>
  <c r="O32" i="2"/>
  <c r="O33" i="2"/>
  <c r="O34" i="2"/>
  <c r="O35" i="2"/>
  <c r="O37" i="2"/>
  <c r="O38" i="2"/>
  <c r="O39" i="2"/>
  <c r="O40" i="2"/>
  <c r="O41" i="2"/>
  <c r="O42" i="2"/>
  <c r="O43" i="2"/>
  <c r="O61" i="2"/>
  <c r="O44" i="2"/>
  <c r="O45" i="2"/>
  <c r="O46" i="2"/>
  <c r="O47" i="2"/>
  <c r="O48" i="2"/>
  <c r="O49" i="2"/>
  <c r="O50" i="2"/>
  <c r="O51" i="2"/>
  <c r="O52" i="2"/>
  <c r="O53" i="2"/>
  <c r="O54" i="2"/>
  <c r="O60" i="2"/>
  <c r="O56" i="2"/>
  <c r="O55" i="2"/>
  <c r="O58" i="2"/>
  <c r="O59" i="2"/>
  <c r="O57" i="2"/>
  <c r="O62" i="2"/>
  <c r="O63" i="2"/>
  <c r="O64" i="2"/>
  <c r="O65" i="2"/>
  <c r="O71" i="2"/>
  <c r="O66" i="2"/>
  <c r="O67" i="2"/>
  <c r="O68" i="2"/>
  <c r="O69" i="2"/>
  <c r="O70" i="2"/>
  <c r="O77" i="2"/>
  <c r="O72" i="2"/>
  <c r="O73" i="2"/>
  <c r="M119" i="2"/>
  <c r="P142" i="2" l="1"/>
  <c r="P141" i="2"/>
  <c r="P121" i="2"/>
  <c r="P155" i="2"/>
  <c r="P178" i="2"/>
  <c r="P160" i="2"/>
  <c r="P138" i="2"/>
  <c r="P154" i="2"/>
  <c r="P139" i="2"/>
  <c r="P140" i="2"/>
  <c r="P145" i="2"/>
  <c r="P120" i="2"/>
  <c r="P122" i="2"/>
  <c r="P137" i="2"/>
  <c r="P147" i="2"/>
  <c r="P133" i="2"/>
  <c r="P125" i="2"/>
  <c r="P124" i="2"/>
  <c r="P123" i="2"/>
  <c r="P146" i="2"/>
  <c r="P149" i="2"/>
  <c r="P135" i="2"/>
  <c r="P127" i="2"/>
  <c r="P126" i="2"/>
  <c r="P119" i="2"/>
  <c r="M118" i="2" l="1"/>
  <c r="P118" i="2" s="1"/>
  <c r="M117" i="2"/>
  <c r="P117" i="2" s="1"/>
  <c r="M116" i="2" l="1"/>
  <c r="P116" i="2" s="1"/>
  <c r="M109" i="2"/>
  <c r="P109" i="2" s="1"/>
  <c r="M114" i="2"/>
  <c r="P114" i="2" s="1"/>
  <c r="M113" i="2"/>
  <c r="P113" i="2" s="1"/>
  <c r="M112" i="2" l="1"/>
  <c r="P112" i="2" s="1"/>
  <c r="M143" i="2" l="1"/>
  <c r="P143" i="2" s="1"/>
  <c r="M115" i="2"/>
  <c r="P115" i="2" s="1"/>
  <c r="M107" i="2" l="1"/>
  <c r="P107" i="2" s="1"/>
  <c r="M108" i="2"/>
  <c r="P108" i="2" s="1"/>
  <c r="M80" i="2"/>
  <c r="P80" i="2" s="1"/>
  <c r="M106" i="2" l="1"/>
  <c r="P106" i="2" s="1"/>
  <c r="M105" i="2"/>
  <c r="P105" i="2" s="1"/>
  <c r="M104" i="2" l="1"/>
  <c r="P104" i="2" s="1"/>
  <c r="M103" i="2"/>
  <c r="P103" i="2" s="1"/>
  <c r="M102" i="2"/>
  <c r="P102" i="2" s="1"/>
  <c r="M88" i="2"/>
  <c r="P88" i="2" s="1"/>
  <c r="M89" i="2"/>
  <c r="P89" i="2" s="1"/>
  <c r="M90" i="2"/>
  <c r="P90" i="2" s="1"/>
  <c r="M91" i="2"/>
  <c r="P91" i="2" s="1"/>
  <c r="M92" i="2"/>
  <c r="P92" i="2" s="1"/>
  <c r="M93" i="2"/>
  <c r="P93" i="2" s="1"/>
  <c r="M94" i="2"/>
  <c r="P94" i="2" s="1"/>
  <c r="M95" i="2"/>
  <c r="P95" i="2" s="1"/>
  <c r="M96" i="2"/>
  <c r="P96" i="2" s="1"/>
  <c r="M97" i="2"/>
  <c r="P97" i="2" s="1"/>
  <c r="M98" i="2"/>
  <c r="P98" i="2" s="1"/>
  <c r="M99" i="2"/>
  <c r="P99" i="2" s="1"/>
  <c r="M100" i="2"/>
  <c r="P100" i="2" s="1"/>
  <c r="M101" i="2"/>
  <c r="P101" i="2" s="1"/>
  <c r="M87" i="2"/>
  <c r="P87" i="2" s="1"/>
  <c r="M86" i="2"/>
  <c r="P86" i="2" s="1"/>
  <c r="M76" i="2"/>
  <c r="P76" i="2" s="1"/>
  <c r="M84" i="2" l="1"/>
  <c r="P84" i="2" s="1"/>
  <c r="M83" i="2"/>
  <c r="P83" i="2" s="1"/>
  <c r="M82" i="2"/>
  <c r="P82" i="2" s="1"/>
  <c r="M75" i="2"/>
  <c r="P75" i="2" s="1"/>
  <c r="M111" i="2"/>
  <c r="P111" i="2" s="1"/>
  <c r="O74" i="2"/>
  <c r="M34" i="2"/>
  <c r="P34" i="2" s="1"/>
  <c r="M68" i="2" l="1"/>
  <c r="P68" i="2" s="1"/>
  <c r="M50" i="2"/>
  <c r="P50" i="2" s="1"/>
  <c r="M45" i="2"/>
  <c r="P45" i="2" s="1"/>
  <c r="M46" i="2"/>
  <c r="P46" i="2" s="1"/>
  <c r="M16" i="2"/>
  <c r="P16" i="2" s="1"/>
  <c r="M51" i="2"/>
  <c r="P51" i="2" s="1"/>
  <c r="M59" i="2"/>
  <c r="P59" i="2" s="1"/>
  <c r="M58" i="2"/>
  <c r="P58" i="2" s="1"/>
  <c r="M69" i="2"/>
  <c r="P69" i="2" s="1"/>
  <c r="M48" i="2"/>
  <c r="P48" i="2" s="1"/>
  <c r="M71" i="2"/>
  <c r="P71" i="2" s="1"/>
  <c r="M70" i="2"/>
  <c r="P70" i="2" s="1"/>
  <c r="M74" i="2"/>
  <c r="P74" i="2" s="1"/>
  <c r="M72" i="2"/>
  <c r="P72" i="2" s="1"/>
  <c r="M81" i="2"/>
  <c r="P81" i="2" s="1"/>
  <c r="M85" i="2"/>
  <c r="P85" i="2" s="1"/>
  <c r="M73" i="2"/>
  <c r="P73" i="2" s="1"/>
  <c r="M78" i="2"/>
  <c r="P78" i="2" s="1"/>
  <c r="M79" i="2"/>
  <c r="P79" i="2" s="1"/>
  <c r="M77" i="2"/>
  <c r="P77" i="2" s="1"/>
  <c r="M67" i="2" l="1"/>
  <c r="P67" i="2" s="1"/>
  <c r="M63" i="2"/>
  <c r="P63" i="2" s="1"/>
  <c r="M20" i="2"/>
  <c r="P20" i="2" s="1"/>
  <c r="M39" i="2"/>
  <c r="P39" i="2" s="1"/>
  <c r="M40" i="2"/>
  <c r="P40" i="2" s="1"/>
  <c r="M38" i="2"/>
  <c r="P38" i="2" s="1"/>
  <c r="M49" i="2"/>
  <c r="P49" i="2" s="1"/>
  <c r="M62" i="2"/>
  <c r="P62" i="2" s="1"/>
  <c r="M43" i="2"/>
  <c r="P43" i="2" s="1"/>
  <c r="M42" i="2"/>
  <c r="P42" i="2" s="1"/>
  <c r="M44" i="2"/>
  <c r="P44" i="2" s="1"/>
  <c r="M41" i="2"/>
  <c r="P41" i="2" s="1"/>
  <c r="M66" i="2"/>
  <c r="P66" i="2" s="1"/>
  <c r="M36" i="2"/>
  <c r="P36" i="2" s="1"/>
  <c r="M64" i="2"/>
  <c r="P64" i="2" s="1"/>
  <c r="M65" i="2"/>
  <c r="P65" i="2" s="1"/>
  <c r="M57" i="2" l="1"/>
  <c r="P57" i="2" s="1"/>
  <c r="M54" i="2"/>
  <c r="P54" i="2" s="1"/>
  <c r="M60" i="2" l="1"/>
  <c r="P60" i="2" s="1"/>
  <c r="M61" i="2"/>
  <c r="P61" i="2" s="1"/>
  <c r="M37" i="2"/>
  <c r="P37" i="2" s="1"/>
  <c r="M47" i="2" l="1"/>
  <c r="P47" i="2" s="1"/>
  <c r="M55" i="2" l="1"/>
  <c r="P55" i="2" s="1"/>
  <c r="M56" i="2"/>
  <c r="P56" i="2" s="1"/>
  <c r="M52" i="2" l="1"/>
  <c r="P52" i="2" s="1"/>
  <c r="M53" i="2"/>
  <c r="P53" i="2" s="1"/>
  <c r="M35" i="2"/>
  <c r="P35" i="2" s="1"/>
  <c r="M30" i="2"/>
  <c r="P30" i="2" s="1"/>
  <c r="M33" i="2"/>
  <c r="P33" i="2" s="1"/>
  <c r="M32" i="2"/>
  <c r="P32" i="2" s="1"/>
  <c r="M28" i="2"/>
  <c r="P28" i="2" s="1"/>
  <c r="M2" i="2" l="1"/>
  <c r="P2" i="2" s="1"/>
  <c r="M5" i="2"/>
  <c r="P5" i="2" s="1"/>
  <c r="M10" i="2"/>
  <c r="P10" i="2" s="1"/>
  <c r="M8" i="2"/>
  <c r="P8" i="2" s="1"/>
  <c r="M11" i="2"/>
  <c r="P11" i="2" s="1"/>
  <c r="M14" i="2"/>
  <c r="P14" i="2" s="1"/>
  <c r="M18" i="2"/>
  <c r="P18" i="2" s="1"/>
  <c r="M17" i="2"/>
  <c r="P17" i="2" s="1"/>
  <c r="M21" i="2"/>
  <c r="P21" i="2" s="1"/>
  <c r="M19" i="2"/>
  <c r="P19" i="2" s="1"/>
  <c r="M31" i="2"/>
  <c r="P31" i="2" s="1"/>
  <c r="M23" i="2"/>
  <c r="P23" i="2" s="1"/>
  <c r="M22" i="2"/>
  <c r="P22" i="2" s="1"/>
  <c r="M24" i="2"/>
  <c r="P24" i="2" s="1"/>
  <c r="M12" i="2"/>
  <c r="P12" i="2" s="1"/>
  <c r="M13" i="2"/>
  <c r="P13" i="2" s="1"/>
  <c r="M9" i="2"/>
  <c r="P9" i="2" s="1"/>
  <c r="M15" i="2"/>
  <c r="P15" i="2" s="1"/>
  <c r="M27" i="2"/>
  <c r="P27" i="2" s="1"/>
  <c r="M29" i="2"/>
  <c r="P29" i="2" s="1"/>
  <c r="M26" i="2"/>
  <c r="P26" i="2" s="1"/>
  <c r="M25" i="2"/>
  <c r="P25" i="2" s="1"/>
  <c r="M7" i="2"/>
  <c r="P7" i="2" s="1"/>
  <c r="M3" i="2"/>
  <c r="P3" i="2" s="1"/>
  <c r="M4" i="2"/>
  <c r="P4" i="2" s="1"/>
  <c r="M6" i="2"/>
  <c r="P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ERG</author>
    <author>Controller</author>
    <author>David Muñoz Mena</author>
  </authors>
  <commentList>
    <comment ref="K5" authorId="0" shapeId="0" xr:uid="{B1E12509-EAD1-4871-B133-599900A522F1}">
      <text>
        <r>
          <rPr>
            <b/>
            <sz val="9"/>
            <color indexed="81"/>
            <rFont val="Tahoma"/>
            <family val="2"/>
          </rPr>
          <t>ERG:</t>
        </r>
        <r>
          <rPr>
            <sz val="9"/>
            <color indexed="81"/>
            <rFont val="Tahoma"/>
            <family val="2"/>
          </rPr>
          <t xml:space="preserve">
USD2000
</t>
        </r>
      </text>
    </comment>
    <comment ref="K23" authorId="0" shapeId="0" xr:uid="{6D03BBC6-6E6C-4DD4-9A65-5FBFB471BDBA}">
      <text>
        <r>
          <rPr>
            <b/>
            <sz val="9"/>
            <color indexed="81"/>
            <rFont val="Tahoma"/>
            <family val="2"/>
          </rPr>
          <t>ERG:</t>
        </r>
        <r>
          <rPr>
            <sz val="9"/>
            <color indexed="81"/>
            <rFont val="Tahoma"/>
            <family val="2"/>
          </rPr>
          <t xml:space="preserve">
USD2000</t>
        </r>
      </text>
    </comment>
    <comment ref="K33" authorId="0" shapeId="0" xr:uid="{886B6CF6-BE47-4711-ADA8-26A0C7099EEB}">
      <text>
        <r>
          <rPr>
            <b/>
            <sz val="9"/>
            <color indexed="81"/>
            <rFont val="Tahoma"/>
            <family val="2"/>
          </rPr>
          <t>ERG:</t>
        </r>
        <r>
          <rPr>
            <sz val="9"/>
            <color indexed="81"/>
            <rFont val="Tahoma"/>
            <family val="2"/>
          </rPr>
          <t xml:space="preserve">
GBP275
</t>
        </r>
      </text>
    </comment>
    <comment ref="K34" authorId="0" shapeId="0" xr:uid="{5DB24688-96F1-406F-BE7F-3228B857653D}">
      <text>
        <r>
          <rPr>
            <b/>
            <sz val="9"/>
            <color indexed="81"/>
            <rFont val="Tahoma"/>
            <family val="2"/>
          </rPr>
          <t>ERG:</t>
        </r>
        <r>
          <rPr>
            <sz val="9"/>
            <color indexed="81"/>
            <rFont val="Tahoma"/>
            <family val="2"/>
          </rPr>
          <t xml:space="preserve">
USD18013,96
</t>
        </r>
      </text>
    </comment>
    <comment ref="T72" authorId="0" shapeId="0" xr:uid="{EF577A93-F210-4F03-9458-616413501772}">
      <text>
        <r>
          <rPr>
            <b/>
            <sz val="9"/>
            <color indexed="81"/>
            <rFont val="Tahoma"/>
            <family val="2"/>
          </rPr>
          <t>ERG:</t>
        </r>
        <r>
          <rPr>
            <sz val="9"/>
            <color indexed="81"/>
            <rFont val="Tahoma"/>
            <family val="2"/>
          </rPr>
          <t xml:space="preserve">
20/F, TOWER 2, KOWLOON COMMERCE CENTRE // 51 KWAI CHEONG ROAD, KWAI CHUNG, HONG KONG</t>
        </r>
      </text>
    </comment>
    <comment ref="R152" authorId="1" shapeId="0" xr:uid="{91CB1389-1F27-4A98-A4B0-05972163870B}">
      <text>
        <r>
          <rPr>
            <b/>
            <sz val="9"/>
            <color indexed="81"/>
            <rFont val="Tahoma"/>
            <family val="2"/>
          </rPr>
          <t>Controller:</t>
        </r>
        <r>
          <rPr>
            <sz val="9"/>
            <color indexed="81"/>
            <rFont val="Tahoma"/>
            <family val="2"/>
          </rPr>
          <t xml:space="preserve">
COMPROBAR SI ESTAN CARGADOS
</t>
        </r>
      </text>
    </comment>
    <comment ref="P203" authorId="2" shapeId="0" xr:uid="{168F9270-10BA-40B2-842C-D25D77832C89}">
      <text>
        <r>
          <rPr>
            <sz val="11"/>
            <color theme="1"/>
            <rFont val="Calibri"/>
            <family val="2"/>
            <scheme val="minor"/>
          </rPr>
          <t>David Muñoz Mena:
PAGO URGENTE DEL 30% Y EN REMESA EL 70%</t>
        </r>
      </text>
    </comment>
  </commentList>
</comments>
</file>

<file path=xl/sharedStrings.xml><?xml version="1.0" encoding="utf-8"?>
<sst xmlns="http://schemas.openxmlformats.org/spreadsheetml/2006/main" count="3813" uniqueCount="837">
  <si>
    <t>Etiquetas de fila</t>
  </si>
  <si>
    <t xml:space="preserve">Suma de  BASE IMPONIBLE </t>
  </si>
  <si>
    <t>D7 PUBLICIDAD</t>
  </si>
  <si>
    <t>PUBLICIDAD AEROPUERTO ABRIL</t>
  </si>
  <si>
    <t>S&amp;M</t>
  </si>
  <si>
    <t>OTROS GASTOS</t>
  </si>
  <si>
    <t>PR &amp; MARKETING (S&amp;M)</t>
  </si>
  <si>
    <t>PUBLICIDAD AEROPUERTO MAYO</t>
  </si>
  <si>
    <t>FACEBOOK IRELAND LIMITED</t>
  </si>
  <si>
    <t xml:space="preserve">CAMPAÑA FACEBOOK </t>
  </si>
  <si>
    <t>GOOGLE IRELAND LIMITED</t>
  </si>
  <si>
    <t>GOOGLE ADS MAYO</t>
  </si>
  <si>
    <t>IMPRENTA GRAFICSOL, S.L.</t>
  </si>
  <si>
    <t>ROLL-UP</t>
  </si>
  <si>
    <t>TRAJETAS DE VISITAS 11 MODELOS</t>
  </si>
  <si>
    <t>MANDARINA BRAND SOCIETY, S.L.</t>
  </si>
  <si>
    <t>DISEÑO, MAQUETACIÓN Y PROGRAMACION</t>
  </si>
  <si>
    <t>MARUGAL HOTEL MANAGEMENT, S.L.</t>
  </si>
  <si>
    <t>PRENSA Y COMUNICACIÓN</t>
  </si>
  <si>
    <t>PAPELERIA CONCHI, JESAMA E HIJO</t>
  </si>
  <si>
    <t xml:space="preserve">MATERIAL PAPELERIA </t>
  </si>
  <si>
    <t>RAQUEL RUBIO MUÑIZ (TRANSLATION LAB)</t>
  </si>
  <si>
    <t>REVISION MENUS</t>
  </si>
  <si>
    <t>REVISION TEXTOS MOOD SPA</t>
  </si>
  <si>
    <t>TRADUCCION CARTAS BEBIDAS</t>
  </si>
  <si>
    <t>TRAVELSCAPE LLC</t>
  </si>
  <si>
    <t>PUBLICIDAD</t>
  </si>
  <si>
    <t xml:space="preserve">PUBLICIDAD </t>
  </si>
  <si>
    <t>Total general</t>
  </si>
  <si>
    <t>MES IMPUTACION</t>
  </si>
  <si>
    <t>FECHA DE FRA</t>
  </si>
  <si>
    <t>NIF PROVEEDOR</t>
  </si>
  <si>
    <t>NOMBRE PROVEEDOR</t>
  </si>
  <si>
    <t>Nº FRA</t>
  </si>
  <si>
    <t>CONCEPTO</t>
  </si>
  <si>
    <t>DPTO</t>
  </si>
  <si>
    <t>TIPO GASTO</t>
  </si>
  <si>
    <t>GASTO</t>
  </si>
  <si>
    <t>CTA. CONTABLE</t>
  </si>
  <si>
    <t xml:space="preserve"> BASE IMPONIBLE </t>
  </si>
  <si>
    <t>% IVA</t>
  </si>
  <si>
    <t xml:space="preserve">€ IVA </t>
  </si>
  <si>
    <t>% RETENCION</t>
  </si>
  <si>
    <t>€ RETENCION</t>
  </si>
  <si>
    <t xml:space="preserve"> TOTAL FRA </t>
  </si>
  <si>
    <t>FORMA DE PAGO</t>
  </si>
  <si>
    <t xml:space="preserve">FECHA DE PAGO </t>
  </si>
  <si>
    <t>ESTADO</t>
  </si>
  <si>
    <t>DATOS BANCARIOS</t>
  </si>
  <si>
    <t>AUTORIZADO POR</t>
  </si>
  <si>
    <t>COMENTARIOS</t>
  </si>
  <si>
    <t>CTO. VIGILANCIA SALUD + CTO PRL</t>
  </si>
  <si>
    <t>ADMON</t>
  </si>
  <si>
    <t>HR-OTHER STAFF EXP. (ADMINISTR</t>
  </si>
  <si>
    <t>DOMICILIADO</t>
  </si>
  <si>
    <t>PAGADO</t>
  </si>
  <si>
    <t>CLOUDHOSTING - LAZAMBRA.COM - ENERO</t>
  </si>
  <si>
    <t>IT-WEBSITE (ADMINISTR.)</t>
  </si>
  <si>
    <t>TRANSFERENCIA</t>
  </si>
  <si>
    <t>REGISTRO Y GESTIÓN DE DOMINIO</t>
  </si>
  <si>
    <t>FEBRUARY RETAINER</t>
  </si>
  <si>
    <t>DUES, SUBSC &amp; REPRE. (S&amp;M)</t>
  </si>
  <si>
    <t>HONORARIOS ENERO</t>
  </si>
  <si>
    <t>AUDIT FEES (ADMINISTR.)</t>
  </si>
  <si>
    <t xml:space="preserve">PAGADO </t>
  </si>
  <si>
    <t>DISEÑO SOBRE E INVITACIÓN LA ZAMBRA</t>
  </si>
  <si>
    <t>TARJETAS VISITA + INVITACIONES</t>
  </si>
  <si>
    <t>DEL 18/11/21 AL 17/12/21</t>
  </si>
  <si>
    <t>UTILITIES</t>
  </si>
  <si>
    <t>TELEPHONE (UTILITIES)</t>
  </si>
  <si>
    <t>PRESENTACION + MAPA</t>
  </si>
  <si>
    <t>DESBLOQUEO DOMINIO + DNS HASTA 12/22</t>
  </si>
  <si>
    <t>DEL 18/12/21 AL 17/01/22</t>
  </si>
  <si>
    <t>TRADUCCION TEXTOS LEGALES WEB</t>
  </si>
  <si>
    <t>ALTA + MENSUALIDAD</t>
  </si>
  <si>
    <t>DUES &amp; SUBSCRIP. (ADMINISTR.)</t>
  </si>
  <si>
    <t>ENTRADAS FITUR</t>
  </si>
  <si>
    <t>TRADE FAIR TRIPE (S&amp;M)</t>
  </si>
  <si>
    <t>T/C</t>
  </si>
  <si>
    <t>CLOUDHOSTING - LAZAMBRA.COM - FEBRERO</t>
  </si>
  <si>
    <t>REGISTRO Y GESTIÓN TRES DOMINIOS</t>
  </si>
  <si>
    <t>HONORARIOS FEBRERO</t>
  </si>
  <si>
    <t>SEGURO TRABAJADORES POR CONVENIO</t>
  </si>
  <si>
    <t>INSURANCE (ADMINISTR.)</t>
  </si>
  <si>
    <t>CONFIGURACION Y ALTA INICIAL</t>
  </si>
  <si>
    <t>MOBILIARIO OFICINAS TEMPORALES</t>
  </si>
  <si>
    <t>EQUIPMENT (ADMINISTR.)</t>
  </si>
  <si>
    <t>METALICO</t>
  </si>
  <si>
    <t>MARCH RETAINER</t>
  </si>
  <si>
    <t>DEVUELTA</t>
  </si>
  <si>
    <t>AGENDAS OPENING TEAM</t>
  </si>
  <si>
    <t>MATERIAL OFCINA</t>
  </si>
  <si>
    <t>OPERAT. SUPPLIES (ADMINISTR.)</t>
  </si>
  <si>
    <t>CONSULTORIA RGPD (ANUAL)</t>
  </si>
  <si>
    <t>DOSIER AGENCIAS + PLANO</t>
  </si>
  <si>
    <t>SALONES Y FERIAS</t>
  </si>
  <si>
    <t>ASESORIA GESTION OCT 21 (VIENE DE AGP2-0322A)</t>
  </si>
  <si>
    <t>REVISION MEDICA 1 TRABAJADOR</t>
  </si>
  <si>
    <t>CONFIGURACION PORTATILES</t>
  </si>
  <si>
    <t>IT - Hardware &amp; Software Contract (ADMINISTR.)</t>
  </si>
  <si>
    <t>UNITE EUROPE 2022 VIRTUAL EVENT</t>
  </si>
  <si>
    <t>ILTM 2021 BILLBACK G-2112001</t>
  </si>
  <si>
    <t>COMUNICACIÓN FEBRERO 2022</t>
  </si>
  <si>
    <t>VIGILANCIA DE LA SALUD + PRL</t>
  </si>
  <si>
    <t>CUOTA MENSUAL FEBRERO</t>
  </si>
  <si>
    <t>AJUSTES LICENCIAS OFFICE365</t>
  </si>
  <si>
    <t>IT - Hardware &amp; Software Supplies (ADMINISTR.)</t>
  </si>
  <si>
    <t>CUOTA FEBRERO</t>
  </si>
  <si>
    <t>CUOTA MARZO</t>
  </si>
  <si>
    <t>MENSUALIDAD MARZO</t>
  </si>
  <si>
    <t>RM ANUAL + PRL</t>
  </si>
  <si>
    <t>CLOUDHOSTING - LAZAMBRA.COM - MARZO</t>
  </si>
  <si>
    <t>REGLETA ALARGADOR</t>
  </si>
  <si>
    <t>A LA VISTA</t>
  </si>
  <si>
    <t>USB C DOCKING PARA SURFACE</t>
  </si>
  <si>
    <t>SPA STAR AWARDS APPLICATION</t>
  </si>
  <si>
    <t>APRIL RETAINER</t>
  </si>
  <si>
    <t>LICENCIA ACROBAT CD PRO TEAMS</t>
  </si>
  <si>
    <t xml:space="preserve">TRANSFERENCIA </t>
  </si>
  <si>
    <t>TONER IMPRSORA DIRECCION</t>
  </si>
  <si>
    <t>REGISTRO DOMINIO 2022-2023</t>
  </si>
  <si>
    <t>REVISION TEXTOS EVOLVE</t>
  </si>
  <si>
    <t>ROOMS</t>
  </si>
  <si>
    <t>PRINTING&amp;STATIONARY (ROOMS)</t>
  </si>
  <si>
    <t>FACT SHEET LA ZAMBRA</t>
  </si>
  <si>
    <t>PCR IAGO MAIZ</t>
  </si>
  <si>
    <t>PENDIENTE</t>
  </si>
  <si>
    <t>FIANZA PUBLICIDAD AEROPUERTO</t>
  </si>
  <si>
    <t>CUOTA MENSUAL MARZO</t>
  </si>
  <si>
    <t>ENE+FEB+MAR 2022</t>
  </si>
  <si>
    <t>DEL 16/02/22 AL 28/02/22 (LINEA FIJA)</t>
  </si>
  <si>
    <t>DEL 18/01/22 AL 17/02/22</t>
  </si>
  <si>
    <t>LICENCIAS OFFICE365</t>
  </si>
  <si>
    <t>CUOTA MANTENIMIENTO ABRIL</t>
  </si>
  <si>
    <t>CONTRATO RM Y PRL</t>
  </si>
  <si>
    <t>HONORARIOS ABRIL</t>
  </si>
  <si>
    <t>HONORARIOS MARZO</t>
  </si>
  <si>
    <t>SP - EMAIL SEGMENTADO</t>
  </si>
  <si>
    <t>MAY RETAINER</t>
  </si>
  <si>
    <t>IAGTO MEMRSHIP + SPAIN THROPHY</t>
  </si>
  <si>
    <t>DEL 18/02/22 AL 17/03/22</t>
  </si>
  <si>
    <t>MIDDLE EAST ROADSHOW 27/MAR22</t>
  </si>
  <si>
    <t>DISEÑO + MAQUETACION 4 PAGINAS VANITY WEB</t>
  </si>
  <si>
    <t>TRADUCCION LA ZAMBRA (WEB)</t>
  </si>
  <si>
    <t>HONORARIOS ABRIL 22</t>
  </si>
  <si>
    <t>UNIFORMES RECRUITING DAYS</t>
  </si>
  <si>
    <t>OTHER COSTS (ADMINISTR.)</t>
  </si>
  <si>
    <t>DEL 01/03 AL 31/03 (LINEA FIJA)</t>
  </si>
  <si>
    <t>CUOTA MANTENIMIENTO MAYO</t>
  </si>
  <si>
    <t>MENSUALIDAD MAYO</t>
  </si>
  <si>
    <t>HONORARIOS MAYO + LEGALIZACION LIBROS CONT.</t>
  </si>
  <si>
    <t>JUNE RETAINER</t>
  </si>
  <si>
    <t>CAE</t>
  </si>
  <si>
    <t>BILLETE AVION</t>
  </si>
  <si>
    <t>GOOGLE ADS ABRIL</t>
  </si>
  <si>
    <t xml:space="preserve">CAMPAÑA RECRUITING </t>
  </si>
  <si>
    <t>CAMPAÑA FACEBOOK</t>
  </si>
  <si>
    <t>CUOTA MENSUAL ABRIL</t>
  </si>
  <si>
    <t>CSN ADVERTISING - 3 DIAMONDS (1of 4)</t>
  </si>
  <si>
    <t>CUOTA MENSUAL MAYO</t>
  </si>
  <si>
    <t>DEL 01/04/22 AL 30/04/22 (LINEA FIJA)</t>
  </si>
  <si>
    <t>DEL 18/03 AL 17/04 (LINEAS MOVILES)</t>
  </si>
  <si>
    <t>SELLOS ECO &amp; LA ZAMBRA</t>
  </si>
  <si>
    <t>ALTA + MENSUALIDAD ABR+MAY</t>
  </si>
  <si>
    <t>CUOTA JUNIO</t>
  </si>
  <si>
    <t>COMPRAS F&amp;B</t>
  </si>
  <si>
    <t>PALMITO</t>
  </si>
  <si>
    <t>APROVISIONAMIENTOS</t>
  </si>
  <si>
    <t>FOOD PURSACHES  (PALMITO)</t>
  </si>
  <si>
    <t>SINGLE DOHA PARTICIPATION</t>
  </si>
  <si>
    <t>PAGADO 50%</t>
  </si>
  <si>
    <t>ALOJAMIENTO FORMADORES</t>
  </si>
  <si>
    <t>HONORARIOS MAYO 22</t>
  </si>
  <si>
    <t xml:space="preserve">ESTANCIA CHIARA CADDEU PALACIO SOLECIO </t>
  </si>
  <si>
    <t>PHOTOGRAPHY (S&amp;M)</t>
  </si>
  <si>
    <t>ESTANCIA GEMA ROCABRUNA PUIG</t>
  </si>
  <si>
    <t>ESTANCIA SAMUEL ALVAREZ REDONDO</t>
  </si>
  <si>
    <t xml:space="preserve">CENA SAMUEL ALVAREZ REDONDO </t>
  </si>
  <si>
    <t xml:space="preserve">JULY RETAINER </t>
  </si>
  <si>
    <t xml:space="preserve">PENDIENTE </t>
  </si>
  <si>
    <t xml:space="preserve">LEGALIZACION LIBROS CONTABLES </t>
  </si>
  <si>
    <t xml:space="preserve">HONORARIOS JUNIO </t>
  </si>
  <si>
    <t>UNIFORMES COCINA</t>
  </si>
  <si>
    <t>UNIFORMS (PALMITO)</t>
  </si>
  <si>
    <t xml:space="preserve">MENSUALIDAD JUNIO </t>
  </si>
  <si>
    <t xml:space="preserve">DOMICILIADO </t>
  </si>
  <si>
    <t>ENVIO POSTAL</t>
  </si>
  <si>
    <t>SOFTWARE</t>
  </si>
  <si>
    <t xml:space="preserve">PETTY </t>
  </si>
  <si>
    <t xml:space="preserve">ALQUILER MATERIAL COCINA </t>
  </si>
  <si>
    <t>COORDINACIÓN ACTIVIDADES EMPRESARIALES</t>
  </si>
  <si>
    <t>VIAJES IKER</t>
  </si>
  <si>
    <t>TRAINING (PALMITO)</t>
  </si>
  <si>
    <t xml:space="preserve">VIAJES ANTONIO </t>
  </si>
  <si>
    <t xml:space="preserve">VIAJES IKER </t>
  </si>
  <si>
    <t>PETTY</t>
  </si>
  <si>
    <t>COMPRAS OBRA</t>
  </si>
  <si>
    <t>R&amp;M</t>
  </si>
  <si>
    <t>EXTERNAL SERVICES-ENG. (R&amp;M)</t>
  </si>
  <si>
    <t xml:space="preserve">SILLAS TRAINNING SPA </t>
  </si>
  <si>
    <t>SPA</t>
  </si>
  <si>
    <t>TRAINING (WELL&amp;GYM)</t>
  </si>
  <si>
    <t>PETTY CASH</t>
  </si>
  <si>
    <t xml:space="preserve">COMPRAS TRAINING </t>
  </si>
  <si>
    <t xml:space="preserve">COPIAS CONTRATOS </t>
  </si>
  <si>
    <t>FIBRA EMPRESA 600MB JUN.2022</t>
  </si>
  <si>
    <t xml:space="preserve">ESTANCIA LUCINDA JANE SOLON </t>
  </si>
  <si>
    <t xml:space="preserve">ESTANCIA CHARLOTTE BLANCHE </t>
  </si>
  <si>
    <t xml:space="preserve">ALOJAMIENTO FORMADORES </t>
  </si>
  <si>
    <t>ALOJAMIENTO CHRISTIAN OLIVER</t>
  </si>
  <si>
    <t xml:space="preserve">SERVICIOS FOTOGRAFIA </t>
  </si>
  <si>
    <t xml:space="preserve">LIBRO HOJA DE RECLAMACIONES </t>
  </si>
  <si>
    <t xml:space="preserve">MATERIAL OFICINA </t>
  </si>
  <si>
    <t xml:space="preserve">REGISTRO PROPIEDAD INTELECTUAL </t>
  </si>
  <si>
    <t>LEGAL FEES (ADMINISTR.)</t>
  </si>
  <si>
    <t xml:space="preserve">COPIAS FORMACION </t>
  </si>
  <si>
    <t xml:space="preserve">ALOJAMIENTO HELY JUAN </t>
  </si>
  <si>
    <t xml:space="preserve">SERVICIOS DE FORMACION </t>
  </si>
  <si>
    <t>PRODUCTOS MINIBARES</t>
  </si>
  <si>
    <t>MINIBAR FOOD PURCHASES(ROOMS)</t>
  </si>
  <si>
    <t xml:space="preserve">PUBLICIDAD AEROPUERTO JUNIO </t>
  </si>
  <si>
    <t xml:space="preserve">PLACA HOTEL </t>
  </si>
  <si>
    <t>1970$</t>
  </si>
  <si>
    <t xml:space="preserve">DEL 01/05/22 AL 31/05/2022 </t>
  </si>
  <si>
    <t>DEL 18/04/2022 AL 17/05/2022 (LINEAS MOVILES)</t>
  </si>
  <si>
    <t xml:space="preserve">TERMINALES IPHONE SE  Y XIAOMI REDMI </t>
  </si>
  <si>
    <t>FIBRA EMPRESA 600MB JUL.2022</t>
  </si>
  <si>
    <t xml:space="preserve">CUOTA MENSUAL JUNIO </t>
  </si>
  <si>
    <t>FIBRA 17/06 - 30/06</t>
  </si>
  <si>
    <t xml:space="preserve">MENSUALIDAD JULIO </t>
  </si>
  <si>
    <t xml:space="preserve">AIRE COMPRIMIDO </t>
  </si>
  <si>
    <t>20/09/2022</t>
  </si>
  <si>
    <t xml:space="preserve">CUOTA JULIO </t>
  </si>
  <si>
    <t>30/06/2022</t>
  </si>
  <si>
    <t xml:space="preserve">CONSUMO AGUA </t>
  </si>
  <si>
    <t>20/08/2022</t>
  </si>
  <si>
    <t>17/06/2022</t>
  </si>
  <si>
    <t xml:space="preserve">BARRIL VICTORIA </t>
  </si>
  <si>
    <t>BEVERAGE PURCHASES (PALMITO)</t>
  </si>
  <si>
    <t>16/06/2022</t>
  </si>
  <si>
    <t>20/07/2022</t>
  </si>
  <si>
    <t xml:space="preserve">ENVIO POSTAL </t>
  </si>
  <si>
    <t xml:space="preserve">HONORARIOS JULIO </t>
  </si>
  <si>
    <t xml:space="preserve">CONTRATO RM </t>
  </si>
  <si>
    <t xml:space="preserve">CONTRATO PRL </t>
  </si>
  <si>
    <t xml:space="preserve">LAVANDERIA </t>
  </si>
  <si>
    <t>LAUNDRY (ROOMS)</t>
  </si>
  <si>
    <t>DESPLAZAMIENTOS, SALONES Y FERIAS ABR-JUN</t>
  </si>
  <si>
    <t xml:space="preserve">AUGUST RETAINER </t>
  </si>
  <si>
    <t xml:space="preserve">PAPEL TPA AGUA LA ZAMBRA </t>
  </si>
  <si>
    <t>15/07/2022</t>
  </si>
  <si>
    <t xml:space="preserve">ENVIO/ SEGURO DE ENVIO </t>
  </si>
  <si>
    <t xml:space="preserve">ABONO MENSUALIDAD PAQUETE SELECCION </t>
  </si>
  <si>
    <t>ABONO MENSUALIDAD EUROSPORT 1</t>
  </si>
  <si>
    <t>ABONO MENSUALIDAD EUROSPORT2</t>
  </si>
  <si>
    <t xml:space="preserve">ABONO MENSUALIDAD ESTRENOS </t>
  </si>
  <si>
    <t>PRORRATA PAQUETE SELECCION + OP DEPORTES</t>
  </si>
  <si>
    <t xml:space="preserve">PRORRATA ESTRENOS </t>
  </si>
  <si>
    <t xml:space="preserve">PRORRATA EUROSPORT </t>
  </si>
  <si>
    <t xml:space="preserve">PRORRATA EUROSPORT 2 </t>
  </si>
  <si>
    <t>PLAN DE LANZAMIENTO, SEO TECNICO Y SEM</t>
  </si>
  <si>
    <t>NEWSLETTER ADVERTORIAL JUNE 2022</t>
  </si>
  <si>
    <t xml:space="preserve">CHALECOS Y CASCOS </t>
  </si>
  <si>
    <t>ENGINEERING SUPPLIES (R&amp;M)</t>
  </si>
  <si>
    <t xml:space="preserve">MAERIAL LIMPIEZA </t>
  </si>
  <si>
    <t>A/A PORTATIL EQUATION BASIC</t>
  </si>
  <si>
    <t xml:space="preserve">VARIOS MANTENIMIENTO </t>
  </si>
  <si>
    <t>SMALL GIFT SET</t>
  </si>
  <si>
    <t xml:space="preserve">ETIQUETAS DE COSER </t>
  </si>
  <si>
    <t>UNIFORM LAUNDRY (ROOMS)</t>
  </si>
  <si>
    <t>PLATOS, VASOS, SERVILLETAS JORNADA FORMACIÓN</t>
  </si>
  <si>
    <t>FUENTE LIVIANA/ CAJA</t>
  </si>
  <si>
    <t xml:space="preserve">ALOJAMIENTO JAUME CRESPÍ </t>
  </si>
  <si>
    <t xml:space="preserve">ALOJAMENTO BLANCA FACUNDO </t>
  </si>
  <si>
    <t>ALOJAMIENTO BLANCA GONZALEZ</t>
  </si>
  <si>
    <t xml:space="preserve">LUNA VILLA </t>
  </si>
  <si>
    <t>ALOJAMIENTO VISA JUNIO IAGO</t>
  </si>
  <si>
    <t xml:space="preserve">T/C </t>
  </si>
  <si>
    <t xml:space="preserve">MATERIAL DE OFICINA </t>
  </si>
  <si>
    <t>PROMOTION SERVICES AUGUST 22 - JULY 23</t>
  </si>
  <si>
    <t xml:space="preserve">MATERIAL HOUSEKEEPING </t>
  </si>
  <si>
    <t>CLEANING SUPPLIES (ROOMS)</t>
  </si>
  <si>
    <t>TONER IMPRESORA</t>
  </si>
  <si>
    <t xml:space="preserve">VIAJE A MALAGA TECNICOS DESPLAZADOS </t>
  </si>
  <si>
    <t xml:space="preserve">MATERIAL MANTENIMIENTO </t>
  </si>
  <si>
    <t>BAMBOLEO</t>
  </si>
  <si>
    <t>EXPENSE</t>
  </si>
  <si>
    <t>REVENUE</t>
  </si>
  <si>
    <t>FORMAS DE PAGO</t>
  </si>
  <si>
    <t>GASTOS DE PERSONAL</t>
  </si>
  <si>
    <t>PAYROLL FRONT OF HOUSE (ROOMS)</t>
  </si>
  <si>
    <t>REVENUE ROOMS</t>
  </si>
  <si>
    <t>DOMICILLIADO</t>
  </si>
  <si>
    <t>PAYROLL HSK (ROOMS)</t>
  </si>
  <si>
    <t>OTHER ACOMODATION REVENUE</t>
  </si>
  <si>
    <t>SOCIAL SECUR. FRONT OF. (ROOMS</t>
  </si>
  <si>
    <t>OTHER ADM. SERV.REVENUE (ROOMS)</t>
  </si>
  <si>
    <t>SOCIAL SECURITY HSK (ROOMS)</t>
  </si>
  <si>
    <t>REVENUE MINIBAR</t>
  </si>
  <si>
    <t>INTERMEDIARY COMISSION (ROOMS)</t>
  </si>
  <si>
    <t>BREAK. FOOD REVEN. (PALMITO)</t>
  </si>
  <si>
    <t>INTERMEDIARY DISCOUNTS (ROOMS)</t>
  </si>
  <si>
    <t>BREAKF. BEVERAG. REVEN.  (PALMITO)</t>
  </si>
  <si>
    <t>BREAKF. OTHER REVENUE  (PALMITO)</t>
  </si>
  <si>
    <t>CONTRACT SERVICES (ROOMS)</t>
  </si>
  <si>
    <t>ROOM SERV. FOOD REVE. (PALMITO)</t>
  </si>
  <si>
    <t>DECORATIONS&amp;FLOWERS (ROOMS)</t>
  </si>
  <si>
    <t>ROOM SERV. BEVER. REVEN. (PALMITO)</t>
  </si>
  <si>
    <t>EQUIPMENT (ROOMS)</t>
  </si>
  <si>
    <t>ROOM SERV. OTHER REVEN.  (PALMITO)</t>
  </si>
  <si>
    <t>EQUIPMENT RENTAL (ROOMS)</t>
  </si>
  <si>
    <t>CUISINE FOOD REVENUE (PALMITO)</t>
  </si>
  <si>
    <t>EMPLOYEES MEALS (ROOMS)</t>
  </si>
  <si>
    <t>CUISINE BEVER. REVENUE  (PALMITO)</t>
  </si>
  <si>
    <t>GUEST SUPPLIES (ROOMS)</t>
  </si>
  <si>
    <t>CUISINE OTHER REVENUE (PALMITO)</t>
  </si>
  <si>
    <t>PICADOR</t>
  </si>
  <si>
    <t>INTERNAL FOOD REV. (PICADOR)</t>
  </si>
  <si>
    <t>OPERATING SUPLLIES (ROOMS)</t>
  </si>
  <si>
    <t>INTERNAL BEVER. REV. (PICADOR)</t>
  </si>
  <si>
    <t>INTERNAL OTHER REV.(PICADOR)</t>
  </si>
  <si>
    <t>TRAINING (ROOMS)</t>
  </si>
  <si>
    <t>EXTERNAL FOOD REVE. (PICADOR)</t>
  </si>
  <si>
    <t>EXTERNAL BEVE. REV (PICADOR)</t>
  </si>
  <si>
    <t>UNIFORMS (ROOMS)</t>
  </si>
  <si>
    <t>EXTERNAL OTHER REV. (PICADOR)</t>
  </si>
  <si>
    <t>BAR &amp; SNACK FOOD REV. (BAMBOLEO)</t>
  </si>
  <si>
    <t>MINIBAR BEVERAGE PURCHASES(ROOMS)</t>
  </si>
  <si>
    <t>BAR &amp; SNACK BEVE REV. (BAMBOLEO)</t>
  </si>
  <si>
    <t>MINIBAR EQUIPMENT (ROOMS)</t>
  </si>
  <si>
    <t>POOL FOOD REV. (BAMBOLEO)</t>
  </si>
  <si>
    <t>POOL BEVE. REV. (BAMBOLEO)</t>
  </si>
  <si>
    <t>BARTOLA</t>
  </si>
  <si>
    <t>FOOD REVENUE (BARTOLA)</t>
  </si>
  <si>
    <t>PAYROLL FLOOR  (PALMITO)</t>
  </si>
  <si>
    <t>BEVERAGE REVENUE (BARTOLA)</t>
  </si>
  <si>
    <t>PAYROLL KITCHEN (PALMITO)</t>
  </si>
  <si>
    <t>ROOFTOP</t>
  </si>
  <si>
    <t>FOOD REVENUE (ROOFTOP)</t>
  </si>
  <si>
    <t>SOCIAL SECURITY FLOOR  (PALMITO)</t>
  </si>
  <si>
    <t>BEVERAGE REVENUE (ROOFTOP)</t>
  </si>
  <si>
    <t>SOCIAL SECURITY KITCHEN (PALMITO)</t>
  </si>
  <si>
    <t>MICE</t>
  </si>
  <si>
    <t>MEETINGS FOOD REVENUE</t>
  </si>
  <si>
    <t>CLEANING SUPPLIES (PALMITO)</t>
  </si>
  <si>
    <t>MEETINGS BEVERAGE REVENUE</t>
  </si>
  <si>
    <t>CONTRACT SERVICES  (PALMITO)</t>
  </si>
  <si>
    <t>MEETINGS OTHER REVENUE</t>
  </si>
  <si>
    <t>DECORATION&amp;FLOWERS  (PALMITO)</t>
  </si>
  <si>
    <t>EVENTS FOOD REVENUE</t>
  </si>
  <si>
    <t>EQUIPMENT (PALMITO)</t>
  </si>
  <si>
    <t>EVENTS BEVERAGE REVENUE</t>
  </si>
  <si>
    <t>EQUIPMENT RENTAL  (PALMITO)</t>
  </si>
  <si>
    <t>EVENTS OTHER REVENUE</t>
  </si>
  <si>
    <t>EMPLOYEES MEALS (PALMITO)</t>
  </si>
  <si>
    <t>BOUTIQUE</t>
  </si>
  <si>
    <t>REVENUE RENTAL FEE (BOUTIQUE)</t>
  </si>
  <si>
    <t>GUEST SUPPLIES (PALMITO)</t>
  </si>
  <si>
    <t>TREATMENTS (WELL&amp;GYM)</t>
  </si>
  <si>
    <t>LAUNDRY  (PALMITO)</t>
  </si>
  <si>
    <t>HAIR SALON  (WELL&amp;GYM)</t>
  </si>
  <si>
    <t>OPERATING SUPPLIES  (PALMITO)</t>
  </si>
  <si>
    <t>PRODUCTS (WEL&amp;GYM)</t>
  </si>
  <si>
    <t>PRINTING&amp;STATIONARY  (PALMITO)</t>
  </si>
  <si>
    <t>KIDSCLUB</t>
  </si>
  <si>
    <t>REVENUE F&amp;B SERVICES (KIDS CLUB)</t>
  </si>
  <si>
    <t>PROFESSIONAL MUSICIANS  (PALMITO)</t>
  </si>
  <si>
    <t>REVENUE OTHER SERVICES (KIDS CLUB)</t>
  </si>
  <si>
    <t>CONCIERGE</t>
  </si>
  <si>
    <t>REVENUE  CONCIERGE (CONCIERGE)</t>
  </si>
  <si>
    <t>UNIFORM LAUNDRY  (PALMITO)</t>
  </si>
  <si>
    <t>OUTSOURCED</t>
  </si>
  <si>
    <t>REVENUE OUTSOURCED (OUTSOURCED)</t>
  </si>
  <si>
    <t>FOOD PURCHASES (PICADOR)</t>
  </si>
  <si>
    <t>BEVERAGE PURCHASES (PICADOR)</t>
  </si>
  <si>
    <t>PAYROLL FLOOR (PICADOR)</t>
  </si>
  <si>
    <t>PAYROLL KITCHEN (PICADOR)</t>
  </si>
  <si>
    <t>SOCIAL SECUR. FLOOR (PICADOR)</t>
  </si>
  <si>
    <t>SOCIAL SECURI. KITCHEN (PICADOR)</t>
  </si>
  <si>
    <t>CLEANING SUPPLIES (PICADOR)</t>
  </si>
  <si>
    <t>CONTRACT SERVICES (PICADOR)</t>
  </si>
  <si>
    <t>DECORATION&amp;FLOWE (PICADOR)</t>
  </si>
  <si>
    <t>EQUIPMENT (PICADOR)</t>
  </si>
  <si>
    <t>EQUIPMENT RENTAL(PICADOR)</t>
  </si>
  <si>
    <t>EMPLOYEES MEALS (PICADOR)</t>
  </si>
  <si>
    <t>GUEST SUPPLIES(PICADOR)</t>
  </si>
  <si>
    <t>LAUNDRY (PICADOR)</t>
  </si>
  <si>
    <t>OPERATION SUPPLIES(PICADOR)</t>
  </si>
  <si>
    <t>PRINTING&amp;STATIONARY(PICADOR)</t>
  </si>
  <si>
    <t>PROFESSIONAL MUSIC. (PICADOR)</t>
  </si>
  <si>
    <t>TRAINING (PICADOR)</t>
  </si>
  <si>
    <t>UNIFORM LAUNDRY (PICADOR)</t>
  </si>
  <si>
    <t>UNIFORMS (PICADOR)</t>
  </si>
  <si>
    <t>FOOD PURCHASES (BAMBOLEO)</t>
  </si>
  <si>
    <t>BEVERAGE PURCHASES (BAMBOLEO)</t>
  </si>
  <si>
    <t>PAYROLL FLOOR (BAMBOLEO)</t>
  </si>
  <si>
    <t>PAYROLL KITCHEN (BAMBOLEO)</t>
  </si>
  <si>
    <t>SOCIAL SECURITY FLOOR (BAMBOLEO)</t>
  </si>
  <si>
    <t>SOCIAL SECURITY KITCHEN (BAMBOLEO)</t>
  </si>
  <si>
    <t>CLEANNING SUPPLIES (BAMBOLEO)</t>
  </si>
  <si>
    <t>CONTRACT SERVICES (BAMBOLEO)</t>
  </si>
  <si>
    <t>DECORATION&amp;FOWERS (BAMBOLEO)</t>
  </si>
  <si>
    <t>EQUIPMENT (BAMBOLEO)</t>
  </si>
  <si>
    <t>EQUIPMENT RENTAL (BAMBOLEO)</t>
  </si>
  <si>
    <t>EMPLOYEES MEALS (BAMBOLEO)</t>
  </si>
  <si>
    <t>GUEST SUPPLIES (BAMBOLEO)</t>
  </si>
  <si>
    <t>F&amp;B LAUNDRY (BAMBOLEO)</t>
  </si>
  <si>
    <t>OPERATING SUPPLIES (BAMBOLEO)</t>
  </si>
  <si>
    <t>PRINTING &amp; STATIONARY (BAMBOLEO)</t>
  </si>
  <si>
    <t>PROFESSIONAL MUSICIANS (BAMBOLEO)</t>
  </si>
  <si>
    <t>TRAINING (BAMBOLEO)</t>
  </si>
  <si>
    <t>UNIFORM LAUNDRY (BAMBOLEO)</t>
  </si>
  <si>
    <t>UNIFORMS (BAMBOLEO)</t>
  </si>
  <si>
    <t>FOOD PURCHASES (BARTOLA)</t>
  </si>
  <si>
    <t>BEVE. PURCHASES (BARTOLA)</t>
  </si>
  <si>
    <t>PAYROLL FLOOR (BARTOLA)</t>
  </si>
  <si>
    <t>PAYROLL KITCHEN (BARTOLA)</t>
  </si>
  <si>
    <t>SOCIAL SECUR. FLOOR (BARTOLA)</t>
  </si>
  <si>
    <t>SOCIAL SECUR. KITCHEN (BARTOLA)</t>
  </si>
  <si>
    <t>CLEANING SUPPLIES (BARTOLA)</t>
  </si>
  <si>
    <t>CONTRACT SERVICES (BARTOLA)</t>
  </si>
  <si>
    <t>DECORATION&amp;FLOWERS (BARTOLA)</t>
  </si>
  <si>
    <t>EQUIPMENT (BARTOLA)</t>
  </si>
  <si>
    <t>EQUIPMENT RENTAL (BARTOLA)</t>
  </si>
  <si>
    <t>EMPLOYEES MEALS (BARTOLA)</t>
  </si>
  <si>
    <t>GUEST SUPPLIES (BARTOLA)</t>
  </si>
  <si>
    <t>LAUNDRY (BARTOLA)</t>
  </si>
  <si>
    <t>OPERATING SUPPLIES (BARTOLA)</t>
  </si>
  <si>
    <t>PRINTING&amp;STATIONARY (BARTOLA)</t>
  </si>
  <si>
    <t>PROFESS. MUSICIANS (BARTOLA)</t>
  </si>
  <si>
    <t>TRAINING (BARTOLA)</t>
  </si>
  <si>
    <t>UNIFORM LAUNDRY (BARTOLA)</t>
  </si>
  <si>
    <t>UNIFORMS (BARTOLA)</t>
  </si>
  <si>
    <t>FOOD PURCHASES (ROOFTOP)</t>
  </si>
  <si>
    <t>BEVERAGE PURCHASES (ROOFTOP)</t>
  </si>
  <si>
    <t>PAYROLL FLOOR (ROOFTOP)</t>
  </si>
  <si>
    <t>PAYROLL KITCHEN (ROOFTOP)</t>
  </si>
  <si>
    <t>SOCIAL SECUR. FLOOR (ROOFTOP)</t>
  </si>
  <si>
    <t>SOCIAL SECUR. KITCHEN (ROOFTOP</t>
  </si>
  <si>
    <t>CLEANING SUPPLIES (ROOFTOP)</t>
  </si>
  <si>
    <t>CONTRACT SERVICES (ROOFTOP)</t>
  </si>
  <si>
    <t>DECORATION &amp; FLOERS (ROOFTOP)</t>
  </si>
  <si>
    <t>EQUIPMENT (ROOFTOP)</t>
  </si>
  <si>
    <t>EQUIPMENT RENTAL (ROOFTOP)</t>
  </si>
  <si>
    <t>EMPLOYEES MEALS (ROOFTOP)</t>
  </si>
  <si>
    <t>GUEST SUPPLIES (ROOFTOP)</t>
  </si>
  <si>
    <t>LAUNDRY (ROOFTOP)</t>
  </si>
  <si>
    <t>OPERATING SUPPLIES (ROOFTOP)</t>
  </si>
  <si>
    <t>PRINTING &amp; STATION. (ROOFTOP)</t>
  </si>
  <si>
    <t>PROFESSIONAL MUSIC. (ROOFTOP)</t>
  </si>
  <si>
    <t>TRAINING (ROOFTOP)</t>
  </si>
  <si>
    <t>UNIFORM LAUNDRY (ROOFTOP)</t>
  </si>
  <si>
    <t>UNIFORMS (ROOFTOP)</t>
  </si>
  <si>
    <t>FOOD PURCHASES (MEET.&amp;EVENTS)</t>
  </si>
  <si>
    <t>BEVER. PURCHASES (MEET.&amp;EVENT)</t>
  </si>
  <si>
    <t>PAYROLL FLOOR (MEET.&amp;EVENTS)</t>
  </si>
  <si>
    <t>PAYROLL KITCHEN (MEET.&amp;EVENTS)</t>
  </si>
  <si>
    <t>SOCIAL SECUR. FLLOR (MEET.&amp;EVE</t>
  </si>
  <si>
    <t>SOCIAL SEC. KITCHEN (MEET.&amp;EVE</t>
  </si>
  <si>
    <t>CLEANING SUPPLIES (MEET.&amp;EVEN)</t>
  </si>
  <si>
    <t>EVENTS COMISSI. (MEET.&amp;EVENT)</t>
  </si>
  <si>
    <t>CONTR. SERVICES CLE (MEET.&amp;EVE</t>
  </si>
  <si>
    <t>CONTR. SERVICES SERV (MEET.&amp;EV</t>
  </si>
  <si>
    <t>DECORAT.&amp;FLOWERS (MEET.&amp;EVEN)</t>
  </si>
  <si>
    <t>EQUIPMENT (MEET.&amp;EVENT)</t>
  </si>
  <si>
    <t>OPERATIONAL EQUIPMENT RENTAL (MEET.&amp;EVEN)</t>
  </si>
  <si>
    <t>EMPLOYEES MEALS (MEET.&amp;EVEN)</t>
  </si>
  <si>
    <t>GUEST SUPPLIES (MEET.&amp;EVEN)</t>
  </si>
  <si>
    <t>LAUNDRY (MEET.&amp;EVEN)</t>
  </si>
  <si>
    <t>OPERATING SUPPLIES (MEET.&amp;EVEN</t>
  </si>
  <si>
    <t>PRINT.&amp;STATI. (MEET.&amp;EVEN)</t>
  </si>
  <si>
    <t>PROFESSI. MUSIC. (MEET.&amp;EVEN)</t>
  </si>
  <si>
    <t>TRAINING (MEET.&amp;EVEN)</t>
  </si>
  <si>
    <t>UNIFORM LAUNDRY (MEET.&amp;EVEN)</t>
  </si>
  <si>
    <t>UNIFORMS (MEET.&amp;EVEN)</t>
  </si>
  <si>
    <t>OTHERS EXPENSES  (BOUTIQUE)</t>
  </si>
  <si>
    <t>PAYROLL (WELL&amp;GYM)</t>
  </si>
  <si>
    <t>SOCIAL SECURITY (WELL&amp;GYM)</t>
  </si>
  <si>
    <t>SELLING PRODUCT PURCHASES (WELL&amp;GYM)</t>
  </si>
  <si>
    <t>TRATMENT PRODUCT PURCHASES (WELL&amp;GYM)</t>
  </si>
  <si>
    <t>CLEANING SUPPLIES (WELL&amp;GYM)</t>
  </si>
  <si>
    <t>CONTRACT SERV CLEANIN (WELL&amp;GY</t>
  </si>
  <si>
    <t>CONTR. SERV. THERAPIST (WELL&amp;G</t>
  </si>
  <si>
    <t>CONTR. SERV. HAIRDRESSER  (WELL&amp;G</t>
  </si>
  <si>
    <t>DECORATION&amp;FLOWERS (WELL&amp;GYM)</t>
  </si>
  <si>
    <t>EQUIPMENT (WELL&amp;GYM)</t>
  </si>
  <si>
    <t>EQUIPMENT RENTAL (WELL&amp;GYM)</t>
  </si>
  <si>
    <t>EMPLOYEES MEALS (WELL&amp;GYM)</t>
  </si>
  <si>
    <t>GUEST SUPPLIES (WELL&amp;GYM)</t>
  </si>
  <si>
    <t>LAUNDRY (WELL&amp;GYM)</t>
  </si>
  <si>
    <t>OPERATION SUPPLIES (WELL&amp;GYM)</t>
  </si>
  <si>
    <t>PRINTING&amp;STAT. (WELL&amp;GYM)</t>
  </si>
  <si>
    <t>UNIFORM LAUNDRY (WELL&amp;GYM)</t>
  </si>
  <si>
    <t>UNIFORMS (WELL&amp;GYM)</t>
  </si>
  <si>
    <t>FOOD PURCHASES (KIDS CLUB)</t>
  </si>
  <si>
    <t>BEVER. PURCHAS. (KIDS CLUB)</t>
  </si>
  <si>
    <t>PAYROLL (KIDS CLUB)</t>
  </si>
  <si>
    <t>SOCIAL SECUR. (KIDS CLUB)</t>
  </si>
  <si>
    <t>CLEANN. SUPPL. (KIDS CLUB)</t>
  </si>
  <si>
    <t>CONTR. SERV. CLEANING (KIDS CLUB)</t>
  </si>
  <si>
    <t>CONTR. SERV.EMPLOYEES (KIDS CLUB)</t>
  </si>
  <si>
    <t>DECORAT.&amp;FLOW (KIDS CLUB)</t>
  </si>
  <si>
    <t>DUES &amp; SUBSC.(KIDS CLUB)</t>
  </si>
  <si>
    <t>EQUIPMENT  (KIDS CLUB)</t>
  </si>
  <si>
    <t>EQUIPM. RENTAL (KIDS CLUB)</t>
  </si>
  <si>
    <t>EMPLOY. MEALS (KIDS CLUB)</t>
  </si>
  <si>
    <t>GUEST SUPPLIES (KIDS CLUB)</t>
  </si>
  <si>
    <t>LAUNDRY KIDS (KIDS CLUB)</t>
  </si>
  <si>
    <t>OPERAT. SUPPL. (KIDS CLUB)</t>
  </si>
  <si>
    <t>PRINT.&amp;STAT. (KIDS CLUB)</t>
  </si>
  <si>
    <t>TRAINING (KIDS CLUB)</t>
  </si>
  <si>
    <t>UNIFORM LAUNDR (KIDS CLUB)</t>
  </si>
  <si>
    <t>UNIFORMS (KIDS CLUB)</t>
  </si>
  <si>
    <t>PAYROLL (ADMINISTR.)</t>
  </si>
  <si>
    <t>SOCIAL SECURITY (ADMINISTR.)</t>
  </si>
  <si>
    <t>INVITATIONS (ADMINISTR.)</t>
  </si>
  <si>
    <t>LICENCES &amp; PERMIT (ADMINISTR.)</t>
  </si>
  <si>
    <t>MARUGAL TRAVELS (ADMINISTR.)</t>
  </si>
  <si>
    <t>CLEANING SUPPLIES (ADMINISTR.)</t>
  </si>
  <si>
    <t>DECORAT. &amp;FLOWERS (ADMINISTR.)</t>
  </si>
  <si>
    <t>EMPLOYEES MEALS (ADMINISTR.)</t>
  </si>
  <si>
    <t>Finance - Bank Charges  (ADMINISTR.)</t>
  </si>
  <si>
    <t>Finance - Credit Card Commission (ADMINISTR.)</t>
  </si>
  <si>
    <t>HR-COMPENS. FOR DIS. (ADMINIST</t>
  </si>
  <si>
    <t>HR-OTHER TRAINING (ADMINISTR.)</t>
  </si>
  <si>
    <t>PAYROLL (S&amp;M)</t>
  </si>
  <si>
    <t>SOCIAL SECURITY (S&amp;M)</t>
  </si>
  <si>
    <t>EMPLOYEES MEALS (S&amp;M)</t>
  </si>
  <si>
    <t>PAYROLL (R&amp;M)</t>
  </si>
  <si>
    <t>SOCIAL SECURITY (R&amp;M)</t>
  </si>
  <si>
    <t>CONTRACT SEVICES - ENG. (R&amp;M)</t>
  </si>
  <si>
    <t>Contract Services - Gardening (R&amp;M)</t>
  </si>
  <si>
    <t>Contract Services - Guarding (R&amp;M)</t>
  </si>
  <si>
    <t>EMPLOYEES MEALS (R&amp;M)</t>
  </si>
  <si>
    <t>GARDEN EQUIPMENT (R&amp;M)</t>
  </si>
  <si>
    <t>HEALTH &amp;SAFETY &amp;FIRE (R&amp;M)</t>
  </si>
  <si>
    <t>PEST CONTROL (R&amp;M)</t>
  </si>
  <si>
    <t>UNIFORMS (R&amp;M)</t>
  </si>
  <si>
    <t>UNIFORM LAUNDRY (R&amp;M)</t>
  </si>
  <si>
    <t>WASTE REMOVAL (R&amp;M)</t>
  </si>
  <si>
    <t>ELECTRICITY (UTILITIES)</t>
  </si>
  <si>
    <t>GAS (UTILITIES)</t>
  </si>
  <si>
    <t>WATER (UTILITIES)</t>
  </si>
  <si>
    <t>FUEL (UTILITIES)</t>
  </si>
  <si>
    <t>OTHERS EXPENSES  (COINCIERGE)</t>
  </si>
  <si>
    <t>OTHERS  EXPENSES (OUTSOURCED)</t>
  </si>
  <si>
    <t>MGT FEES</t>
  </si>
  <si>
    <t>FF&amp;E RESERVE</t>
  </si>
  <si>
    <t>HYATT FEES</t>
  </si>
  <si>
    <t>GUEST LOYALTY SERVICES</t>
  </si>
  <si>
    <t>MARUGAL BASE MANAGEMENT FEE</t>
  </si>
  <si>
    <t>MARUGAL INCENTIVE FEE</t>
  </si>
  <si>
    <t>RENT</t>
  </si>
  <si>
    <t>DEPRECIATION</t>
  </si>
  <si>
    <t>BAMBOLEO_OTROS GASTOS</t>
  </si>
  <si>
    <t>BAMBOLEO_GASTOS DE PERSONAL</t>
  </si>
  <si>
    <t>BAMBOLEO_APROVISIONAMIENTOS</t>
  </si>
  <si>
    <t>UTILITIES_OTROS GASTOS</t>
  </si>
  <si>
    <t>KIDSCLUB_OTROS GASTOS</t>
  </si>
  <si>
    <t>KIDSCLUB_GASTOS DE PERSONAL</t>
  </si>
  <si>
    <t>KIDSCLUB_APROVISIONAMIENTOS</t>
  </si>
  <si>
    <t>ADMON_GASTOS DE PERSONAL</t>
  </si>
  <si>
    <t>ADMON_OTROS GASTOS</t>
  </si>
  <si>
    <t>ROOMS_GASTOS DE PERSONAL</t>
  </si>
  <si>
    <t>ROOMS_OTROS GASTOS</t>
  </si>
  <si>
    <t>S&amp;M_GASTOS DE PERSONAL</t>
  </si>
  <si>
    <t>S&amp;M_OTROS GASTOS</t>
  </si>
  <si>
    <t>MGT FEES_OTROS GASTOS</t>
  </si>
  <si>
    <t>BARTOLA_OTROS GASTOS</t>
  </si>
  <si>
    <t>BARTOLA_GASTOS DE PERSONAL</t>
  </si>
  <si>
    <t>BARTOLA_APROVISIONAMIENTOS</t>
  </si>
  <si>
    <t>PALMITO_OTROS GASTOS</t>
  </si>
  <si>
    <t>PALMITO_GASTOS DE PERSONAL</t>
  </si>
  <si>
    <t>PALMITO_APROVISIONAMIENTOS</t>
  </si>
  <si>
    <t>MICE_OTROS GASTOS</t>
  </si>
  <si>
    <t>MICE_GASTOS DE PERSONAL</t>
  </si>
  <si>
    <t>MICE_APROVISIONAMIENTOS</t>
  </si>
  <si>
    <t>SPA_GASTOS DE PERSONAL</t>
  </si>
  <si>
    <t>SPA_OTROS GASTOS</t>
  </si>
  <si>
    <t>CONCIERGE_OTROS GASTOS</t>
  </si>
  <si>
    <t>R&amp;M_GASTOS DE PERSONAL</t>
  </si>
  <si>
    <t>R&amp;M_OTROS GASTOS</t>
  </si>
  <si>
    <t>ROOFTOP_OTROS GASTOS</t>
  </si>
  <si>
    <t>ROOFTOP_GASTOS DE PERSONAL</t>
  </si>
  <si>
    <t>ROOFTOP_APROVISIONAMIENTOS</t>
  </si>
  <si>
    <t>PICADOR_OTROS GASTOS</t>
  </si>
  <si>
    <t>PICADOR_GASTOS DE PERSONAL</t>
  </si>
  <si>
    <t>PICADOR_APROVISIONAMIENTOS</t>
  </si>
  <si>
    <t>BOUTIQUE_OTROS GASTOS</t>
  </si>
  <si>
    <t>OUTSOURCED_OTROS GASTOS</t>
  </si>
  <si>
    <t>BAMBOLEO_OTROS GASTOS_TRAINING (BAMBOLEO)</t>
  </si>
  <si>
    <t>BAMBOLEO_OTROS GASTOS_EQUIPMENT RENTAL (BAMBOLEO)</t>
  </si>
  <si>
    <t>BAMBOLEO_OTROS GASTOS_EQUIPMENT (BAMBOLEO)</t>
  </si>
  <si>
    <t>BAMBOLEO_OTROS GASTOS_F&amp;B LAUNDRY (BAMBOLEO)</t>
  </si>
  <si>
    <t>BAMBOLEO_OTROS GASTOS_CLEANNING SUPPLIES (BAMBOLEO)</t>
  </si>
  <si>
    <t>BAMBOLEO_OTROS GASTOS_EMPLOYEES MEALS (BAMBOLEO)</t>
  </si>
  <si>
    <t>BAMBOLEO_OTROS GASTOS_OPERATING SUPPLIES (BAMBOLEO)</t>
  </si>
  <si>
    <t>BAMBOLEO_OTROS GASTOS_CONTRACT SERVICES (BAMBOLEO)</t>
  </si>
  <si>
    <t>BAMBOLEO_OTROS GASTOS_GUEST SUPPLIES (BAMBOLEO)</t>
  </si>
  <si>
    <t>BAMBOLEO_OTROS GASTOS_PRINTING &amp; STATIONARY (BAMBOLEO)</t>
  </si>
  <si>
    <t>BAMBOLEO_OTROS GASTOS_PROFESSIONAL MUSICIANS (BAMBOLEO)</t>
  </si>
  <si>
    <t>BAMBOLEO_OTROS GASTOS_UNIFORM LAUNDRY (BAMBOLEO)</t>
  </si>
  <si>
    <t>BAMBOLEO_OTROS GASTOS_DECORATION&amp;FOWERS (BAMBOLEO)</t>
  </si>
  <si>
    <t>BAMBOLEO_OTROS GASTOS_UNIFORMS (BAMBOLEO)</t>
  </si>
  <si>
    <t>BAMBOLEO_GASTOS DE PERSONAL_SOCIAL SECURITY KITCHEN (BAMBOLEO)</t>
  </si>
  <si>
    <t>BAMBOLEO_GASTOS DE PERSONAL_PAYROLL KITCHEN (BAMBOLEO)</t>
  </si>
  <si>
    <t>BAMBOLEO_GASTOS DE PERSONAL_SOCIAL SECURITY FLOOR (BAMBOLEO)</t>
  </si>
  <si>
    <t>BAMBOLEO_GASTOS DE PERSONAL_PAYROLL FLOOR (BAMBOLEO)</t>
  </si>
  <si>
    <t>BAMBOLEO_APROVISIONAMIENTOS_BEVERAGE PURCHASES (BAMBOLEO)</t>
  </si>
  <si>
    <t>BAMBOLEO_APROVISIONAMIENTOS_FOOD PURCHASES (BAMBOLEO)</t>
  </si>
  <si>
    <t>UTILITIES_OTROS GASTOS_FUEL (UTILITIES)</t>
  </si>
  <si>
    <t>UTILITIES_OTROS GASTOS_GAS (UTILITIES)</t>
  </si>
  <si>
    <t>UTILITIES_OTROS GASTOS_WATER (UTILITIES)</t>
  </si>
  <si>
    <t>UTILITIES_OTROS GASTOS_ELECTRICITY (UTILITIES)</t>
  </si>
  <si>
    <t>UTILITIES_OTROS GASTOS_TELEPHONE (UTILITIES)</t>
  </si>
  <si>
    <t>KIDSCLUB_OTROS GASTOS_PRINT.&amp;STAT. (KIDS CLUB)</t>
  </si>
  <si>
    <t>KIDSCLUB_OTROS GASTOS_CONTR. SERV. CLEANING (KIDS CLUB)</t>
  </si>
  <si>
    <t>KIDSCLUB_OTROS GASTOS_OPERAT. SUPPL. (KIDS CLUB)</t>
  </si>
  <si>
    <t>KIDSCLUB_OTROS GASTOS_EMPLOY. MEALS (KIDS CLUB)</t>
  </si>
  <si>
    <t>KIDSCLUB_OTROS GASTOS_GUEST SUPPLIES (KIDS CLUB)</t>
  </si>
  <si>
    <t>KIDSCLUB_OTROS GASTOS_EQUIPM. RENTAL (KIDS CLUB)</t>
  </si>
  <si>
    <t>KIDSCLUB_OTROS GASTOS_CLEANN. SUPPL. (KIDS CLUB)</t>
  </si>
  <si>
    <t>KIDSCLUB_OTROS GASTOS_DECORAT.&amp;FLOW (KIDS CLUB)</t>
  </si>
  <si>
    <t>KIDSCLUB_OTROS GASTOS_LAUNDRY KIDS (KIDS CLUB)</t>
  </si>
  <si>
    <t>KIDSCLUB_OTROS GASTOS_EQUIPMENT  (KIDS CLUB)</t>
  </si>
  <si>
    <t>KIDSCLUB_OTROS GASTOS_TRAINING (KIDS CLUB)</t>
  </si>
  <si>
    <t>KIDSCLUB_OTROS GASTOS_CONTR. SERV.EMPLOYEES (KIDS CLUB)</t>
  </si>
  <si>
    <t>KIDSCLUB_OTROS GASTOS_UNIFORM LAUNDR (KIDS CLUB)</t>
  </si>
  <si>
    <t>KIDSCLUB_OTROS GASTOS_UNIFORMS (KIDS CLUB)</t>
  </si>
  <si>
    <t>KIDSCLUB_OTROS GASTOS_DUES &amp; SUBSC.(KIDS CLUB)</t>
  </si>
  <si>
    <t>KIDSCLUB_GASTOS DE PERSONAL_SOCIAL SECUR. (KIDS CLUB)</t>
  </si>
  <si>
    <t>KIDSCLUB_GASTOS DE PERSONAL_PAYROLL (KIDS CLUB)</t>
  </si>
  <si>
    <t>KIDSCLUB_APROVISIONAMIENTOS_BEVER. PURCHAS. (KIDS CLUB)</t>
  </si>
  <si>
    <t>KIDSCLUB_APROVISIONAMIENTOS_FOOD PURCHASES (KIDS CLUB)</t>
  </si>
  <si>
    <t>ADMON_GASTOS DE PERSONAL_SOCIAL SECURITY (ADMINISTR.)</t>
  </si>
  <si>
    <t>ADMON_GASTOS DE PERSONAL_PAYROLL (ADMINISTR.)</t>
  </si>
  <si>
    <t>ADMON_OTROS GASTOS_DUES &amp; SUBSCRIP. (ADMINISTR.)</t>
  </si>
  <si>
    <t>ADMON_OTROS GASTOS_OPERAT. SUPPLIES (ADMINISTR.)</t>
  </si>
  <si>
    <t>ADMON_OTROS GASTOS_IT-WEBSITE (ADMINISTR.)</t>
  </si>
  <si>
    <t>ADMON_OTROS GASTOS_DECORAT. &amp;FLOWERS (ADMINISTR.)</t>
  </si>
  <si>
    <t>ADMON_OTROS GASTOS_AUDIT FEES (ADMINISTR.)</t>
  </si>
  <si>
    <t>ADMON_OTROS GASTOS_IT - Hardware &amp; Software Contract (ADMINISTR.)</t>
  </si>
  <si>
    <t>ADMON_OTROS GASTOS_LEGAL FEES (ADMINISTR.)</t>
  </si>
  <si>
    <t>ADMON_OTROS GASTOS_IT - Hardware &amp; Software Supplies (ADMINISTR.)</t>
  </si>
  <si>
    <t>ADMON_OTROS GASTOS_OTHER COSTS (ADMINISTR.)</t>
  </si>
  <si>
    <t>ADMON_OTROS GASTOS_HR-OTHER TRAINING (ADMINISTR.)</t>
  </si>
  <si>
    <t>ADMON_OTROS GASTOS_HR-COMPENS. FOR DIS. (ADMINIST</t>
  </si>
  <si>
    <t>ADMON_OTROS GASTOS_MARUGAL TRAVELS (ADMINISTR.)</t>
  </si>
  <si>
    <t>ADMON_OTROS GASTOS_LICENCES &amp; PERMIT (ADMINISTR.)</t>
  </si>
  <si>
    <t>ADMON_OTROS GASTOS_HR-OTHER STAFF EXP. (ADMINISTR</t>
  </si>
  <si>
    <t>ADMON_OTROS GASTOS_Finance - Credit Card Commission (ADMINISTR.)</t>
  </si>
  <si>
    <t>ADMON_OTROS GASTOS_Finance - Bank Charges  (ADMINISTR.)</t>
  </si>
  <si>
    <t>ADMON_OTROS GASTOS_INVITATIONS (ADMINISTR.)</t>
  </si>
  <si>
    <t>ADMON_OTROS GASTOS_EMPLOYEES MEALS (ADMINISTR.)</t>
  </si>
  <si>
    <t>ADMON_OTROS GASTOS_CLEANING SUPPLIES (ADMINISTR.)</t>
  </si>
  <si>
    <t>ADMON_OTROS GASTOS_EQUIPMENT (ADMINISTR.)</t>
  </si>
  <si>
    <t>ADMON_OTROS GASTOS_INSURANCE (ADMINISTR.)</t>
  </si>
  <si>
    <t>ROOMS_GASTOS DE PERSONAL_SOCIAL SECUR. FRONT OF. (ROOMS</t>
  </si>
  <si>
    <t>ROOMS_GASTOS DE PERSONAL_PAYROLL HSK (ROOMS)</t>
  </si>
  <si>
    <t>ROOMS_GASTOS DE PERSONAL_SOCIAL SECURITY HSK (ROOMS)</t>
  </si>
  <si>
    <t>ROOMS_OTROS GASTOS_DECORATIONS&amp;FLOWERS (ROOMS)</t>
  </si>
  <si>
    <t>ROOMS_OTROS GASTOS_OPERATING SUPLLIES (ROOMS)</t>
  </si>
  <si>
    <t>ROOMS_OTROS GASTOS_MINIBAR BEVERAGE PURCHASES(ROOMS)</t>
  </si>
  <si>
    <t>ROOMS_OTROS GASTOS_INTERMEDIARY DISCOUNTS (ROOMS)</t>
  </si>
  <si>
    <t>ROOMS_OTROS GASTOS_EQUIPMENT (ROOMS)</t>
  </si>
  <si>
    <t>ROOMS_OTROS GASTOS_UNIFORM LAUNDRY (ROOMS)</t>
  </si>
  <si>
    <t>ROOMS_OTROS GASTOS_EQUIPMENT RENTAL (ROOMS)</t>
  </si>
  <si>
    <t>ROOMS_OTROS GASTOS_EMPLOYEES MEALS (ROOMS)</t>
  </si>
  <si>
    <t>ROOMS_OTROS GASTOS_MINIBAR FOOD PURCHASES(ROOMS)</t>
  </si>
  <si>
    <t>ROOMS_OTROS GASTOS_LAUNDRY (ROOMS)</t>
  </si>
  <si>
    <t>ROOMS_OTROS GASTOS_INTERMEDIARY COMISSION (ROOMS)</t>
  </si>
  <si>
    <t>ROOMS_OTROS GASTOS_GUEST SUPPLIES (ROOMS)</t>
  </si>
  <si>
    <t>ROOMS_OTROS GASTOS_PRINTING&amp;STATIONARY (ROOMS)</t>
  </si>
  <si>
    <t>ROOMS_OTROS GASTOS_UNIFORMS (ROOMS)</t>
  </si>
  <si>
    <t>ROOMS_OTROS GASTOS_MINIBAR EQUIPMENT (ROOMS)</t>
  </si>
  <si>
    <t>ROOMS_OTROS GASTOS_CLEANING SUPPLIES (ROOMS)</t>
  </si>
  <si>
    <t>ROOMS_OTROS GASTOS_CONTRACT SERVICES (ROOMS)</t>
  </si>
  <si>
    <t>ROOMS_OTROS GASTOS_TRAINING (ROOMS)</t>
  </si>
  <si>
    <t>S&amp;M_GASTOS DE PERSONAL_PAYROLL (S&amp;M)</t>
  </si>
  <si>
    <t>S&amp;M_GASTOS DE PERSONAL_SOCIAL SECURITY (S&amp;M)</t>
  </si>
  <si>
    <t>S&amp;M_OTROS GASTOS_PHOTOGRAPHY (S&amp;M)</t>
  </si>
  <si>
    <t>S&amp;M_OTROS GASTOS_DUES, SUBSC &amp; REPRE. (S&amp;M)</t>
  </si>
  <si>
    <t>S&amp;M_OTROS GASTOS_EMPLOYEES MEALS (S&amp;M)</t>
  </si>
  <si>
    <t>S&amp;M_OTROS GASTOS_TRADE FAIR TRIPE (S&amp;M)</t>
  </si>
  <si>
    <t>S&amp;M_OTROS GASTOS_PR &amp; MARKETING (S&amp;M)</t>
  </si>
  <si>
    <t>MGT FEES_OTROS GASTOS_MARUGAL BASE MANAGEMENT FEE</t>
  </si>
  <si>
    <t>MGT FEES_OTROS GASTOS_MARUGAL INCENTIVE FEE</t>
  </si>
  <si>
    <t>MGT FEES_OTROS GASTOS_DEPRECIATION</t>
  </si>
  <si>
    <t>MGT FEES_OTROS GASTOS_HYATT FEES</t>
  </si>
  <si>
    <t>MGT FEES_OTROS GASTOS_GUEST LOYALTY SERVICES</t>
  </si>
  <si>
    <t>MGT FEES_OTROS GASTOS_RENT</t>
  </si>
  <si>
    <t>MGT FEES_OTROS GASTOS_FF&amp;E RESERVE</t>
  </si>
  <si>
    <t>BARTOLA_OTROS GASTOS_EQUIPMENT (BARTOLA)</t>
  </si>
  <si>
    <t>BARTOLA_OTROS GASTOS_CONTRACT SERVICES (BARTOLA)</t>
  </si>
  <si>
    <t>BARTOLA_OTROS GASTOS_EMPLOYEES MEALS (BARTOLA)</t>
  </si>
  <si>
    <t>BARTOLA_OTROS GASTOS_UNIFORM LAUNDRY (BARTOLA)</t>
  </si>
  <si>
    <t>BARTOLA_OTROS GASTOS_LAUNDRY (BARTOLA)</t>
  </si>
  <si>
    <t>BARTOLA_OTROS GASTOS_DECORATION&amp;FLOWERS (BARTOLA)</t>
  </si>
  <si>
    <t>BARTOLA_OTROS GASTOS_GUEST SUPPLIES (BARTOLA)</t>
  </si>
  <si>
    <t>BARTOLA_OTROS GASTOS_CLEANING SUPPLIES (BARTOLA)</t>
  </si>
  <si>
    <t>BARTOLA_OTROS GASTOS_EQUIPMENT RENTAL (BARTOLA)</t>
  </si>
  <si>
    <t>BARTOLA_OTROS GASTOS_PROFESS. MUSICIANS (BARTOLA)</t>
  </si>
  <si>
    <t>BARTOLA_OTROS GASTOS_TRAINING (BARTOLA)</t>
  </si>
  <si>
    <t>BARTOLA_OTROS GASTOS_UNIFORMS (BARTOLA)</t>
  </si>
  <si>
    <t>BARTOLA_OTROS GASTOS_OPERATING SUPPLIES (BARTOLA)</t>
  </si>
  <si>
    <t>BARTOLA_OTROS GASTOS_PRINTING&amp;STATIONARY (BARTOLA)</t>
  </si>
  <si>
    <t>BARTOLA_GASTOS DE PERSONAL_PAYROLL KITCHEN (BARTOLA)</t>
  </si>
  <si>
    <t>BARTOLA_GASTOS DE PERSONAL_PAYROLL FLOOR (BARTOLA)</t>
  </si>
  <si>
    <t>BARTOLA_GASTOS DE PERSONAL_SOCIAL SECUR. FLOOR (BARTOLA)</t>
  </si>
  <si>
    <t>BARTOLA_GASTOS DE PERSONAL_SOCIAL SECUR. KITCHEN (BARTOLA)</t>
  </si>
  <si>
    <t>BARTOLA_APROVISIONAMIENTOS_FOOD PURCHASES (BARTOLA)</t>
  </si>
  <si>
    <t>BARTOLA_APROVISIONAMIENTOS_BEVE. PURCHASES (BARTOLA)</t>
  </si>
  <si>
    <t>PALMITO_OTROS GASTOS_EQUIPMENT (PALMITO)</t>
  </si>
  <si>
    <t>PALMITO_OTROS GASTOS_EQUIPMENT RENTAL  (PALMITO)</t>
  </si>
  <si>
    <t>PALMITO_OTROS GASTOS_GUEST SUPPLIES (PALMITO)</t>
  </si>
  <si>
    <t>PALMITO_OTROS GASTOS_LAUNDRY  (PALMITO)</t>
  </si>
  <si>
    <t>PALMITO_OTROS GASTOS_CONTRACT SERVICES  (PALMITO)</t>
  </si>
  <si>
    <t>PALMITO_OTROS GASTOS_EMPLOYEES MEALS (PALMITO)</t>
  </si>
  <si>
    <t>PALMITO_OTROS GASTOS_OPERATING SUPPLIES  (PALMITO)</t>
  </si>
  <si>
    <t>PALMITO_OTROS GASTOS_DECORATION&amp;FLOWERS  (PALMITO)</t>
  </si>
  <si>
    <t>PALMITO_OTROS GASTOS_CLEANING SUPPLIES (PALMITO)</t>
  </si>
  <si>
    <t>PALMITO_OTROS GASTOS_PRINTING&amp;STATIONARY  (PALMITO)</t>
  </si>
  <si>
    <t>PALMITO_OTROS GASTOS_PROFESSIONAL MUSICIANS  (PALMITO)</t>
  </si>
  <si>
    <t>PALMITO_OTROS GASTOS_TRAINING (PALMITO)</t>
  </si>
  <si>
    <t>PALMITO_OTROS GASTOS_UNIFORMS (PALMITO)</t>
  </si>
  <si>
    <t>PALMITO_OTROS GASTOS_UNIFORM LAUNDRY  (PALMITO)</t>
  </si>
  <si>
    <t>PALMITO_GASTOS DE PERSONAL_PAYROLL FLOOR  (PALMITO)</t>
  </si>
  <si>
    <t>PALMITO_GASTOS DE PERSONAL_PAYROLL KITCHEN (PALMITO)</t>
  </si>
  <si>
    <t>PALMITO_GASTOS DE PERSONAL_SOCIAL SECURITY FLOOR  (PALMITO)</t>
  </si>
  <si>
    <t>PALMITO_GASTOS DE PERSONAL_SOCIAL SECURITY KITCHEN (PALMITO)</t>
  </si>
  <si>
    <t>PALMITO_APROVISIONAMIENTOS_BEVERAGE PURCHASES (PALMITO)</t>
  </si>
  <si>
    <t>PALMITO_APROVISIONAMIENTOS_FOOD PURSACHES  (PALMITO)</t>
  </si>
  <si>
    <t>MICE_OTROS GASTOS_PROFESSI. MUSIC. (MEET.&amp;EVEN)</t>
  </si>
  <si>
    <t>MICE_OTROS GASTOS_CONTR. SERVICES SERV (MEET.&amp;EV</t>
  </si>
  <si>
    <t>MICE_OTROS GASTOS_CLEANING SUPPLIES (MEET.&amp;EVEN)</t>
  </si>
  <si>
    <t>MICE_OTROS GASTOS_PRINT.&amp;STATI. (MEET.&amp;EVEN)</t>
  </si>
  <si>
    <t>MICE_OTROS GASTOS_CONTR. SERVICES CLE (MEET.&amp;EVE</t>
  </si>
  <si>
    <t>MICE_OTROS GASTOS_OPERATING SUPPLIES (MEET.&amp;EVEN</t>
  </si>
  <si>
    <t>MICE_OTROS GASTOS_TRAINING (MEET.&amp;EVEN)</t>
  </si>
  <si>
    <t>MICE_OTROS GASTOS_EMPLOYEES MEALS (MEET.&amp;EVEN)</t>
  </si>
  <si>
    <t>MICE_OTROS GASTOS_GUEST SUPPLIES (MEET.&amp;EVEN)</t>
  </si>
  <si>
    <t>MICE_OTROS GASTOS_UNIFORM LAUNDRY (MEET.&amp;EVEN)</t>
  </si>
  <si>
    <t>MICE_OTROS GASTOS_UNIFORMS (MEET.&amp;EVEN)</t>
  </si>
  <si>
    <t>MICE_OTROS GASTOS_EQUIPMENT (MEET.&amp;EVENT)</t>
  </si>
  <si>
    <t>MICE_OTROS GASTOS_EVENTS COMISSI. (MEET.&amp;EVENT)</t>
  </si>
  <si>
    <t>MICE_OTROS GASTOS_DECORAT.&amp;FLOWERS (MEET.&amp;EVEN)</t>
  </si>
  <si>
    <t>MICE_OTROS GASTOS_OPERATIONAL EQUIPMENT RENTAL (MEET.&amp;EVEN)</t>
  </si>
  <si>
    <t>MICE_OTROS GASTOS_LAUNDRY (MEET.&amp;EVEN)</t>
  </si>
  <si>
    <t>MICE_GASTOS DE PERSONAL_SOCIAL SEC. KITCHEN (MEET.&amp;EVE</t>
  </si>
  <si>
    <t>MICE_GASTOS DE PERSONAL_SOCIAL SECUR. FLLOR (MEET.&amp;EVE</t>
  </si>
  <si>
    <t>MICE_GASTOS DE PERSONAL_PAYROLL KITCHEN (MEET.&amp;EVENTS)</t>
  </si>
  <si>
    <t>MICE_GASTOS DE PERSONAL_PAYROLL FLOOR (MEET.&amp;EVENTS)</t>
  </si>
  <si>
    <t>MICE_APROVISIONAMIENTOS_BEVER. PURCHASES (MEET.&amp;EVENT)</t>
  </si>
  <si>
    <t>MICE_APROVISIONAMIENTOS_FOOD PURCHASES (MEET.&amp;EVENTS)</t>
  </si>
  <si>
    <t>SPA_GASTOS DE PERSONAL_SOCIAL SECURITY (WELL&amp;GYM)</t>
  </si>
  <si>
    <t>SPA_GASTOS DE PERSONAL_PAYROLL (WELL&amp;GYM)</t>
  </si>
  <si>
    <t>SPA_OTROS GASTOS_UNIFORM LAUNDRY (WELL&amp;GYM)</t>
  </si>
  <si>
    <t>SPA_OTROS GASTOS_EQUIPMENT (WELL&amp;GYM)</t>
  </si>
  <si>
    <t>SPA_OTROS GASTOS_OPERATION SUPPLIES (WELL&amp;GYM)</t>
  </si>
  <si>
    <t>SPA_OTROS GASTOS_EQUIPMENT RENTAL (WELL&amp;GYM)</t>
  </si>
  <si>
    <t>SPA_OTROS GASTOS_CONTR. SERV. THERAPIST (WELL&amp;G</t>
  </si>
  <si>
    <t>SPA_OTROS GASTOS_CONTR. SERV. HAIRDRESSER  (WELL&amp;G</t>
  </si>
  <si>
    <t>SPA_OTROS GASTOS_LAUNDRY (WELL&amp;GYM)</t>
  </si>
  <si>
    <t>SPA_OTROS GASTOS_DECORATION&amp;FLOWERS (WELL&amp;GYM)</t>
  </si>
  <si>
    <t>SPA_OTROS GASTOS_UNIFORMS (WELL&amp;GYM)</t>
  </si>
  <si>
    <t>SPA_OTROS GASTOS_TRATMENT PRODUCT PURCHASES (WELL&amp;GYM)</t>
  </si>
  <si>
    <t>SPA_OTROS GASTOS_CONTRACT SERV CLEANIN (WELL&amp;GY</t>
  </si>
  <si>
    <t>SPA_OTROS GASTOS_SELLING PRODUCT PURCHASES (WELL&amp;GYM)</t>
  </si>
  <si>
    <t>SPA_OTROS GASTOS_GUEST SUPPLIES (WELL&amp;GYM)</t>
  </si>
  <si>
    <t>SPA_OTROS GASTOS_TRAINING (WELL&amp;GYM)</t>
  </si>
  <si>
    <t>SPA_OTROS GASTOS_PRINTING&amp;STAT. (WELL&amp;GYM)</t>
  </si>
  <si>
    <t>SPA_OTROS GASTOS_EMPLOYEES MEALS (WELL&amp;GYM)</t>
  </si>
  <si>
    <t>SPA_OTROS GASTOS_CLEANING SUPPLIES (WELL&amp;GYM)</t>
  </si>
  <si>
    <t>CONCIERGE_OTROS GASTOS_OTHERS EXPENSES  (COINCIERGE)</t>
  </si>
  <si>
    <t>R&amp;M_GASTOS DE PERSONAL_SOCIAL SECURITY (R&amp;M)</t>
  </si>
  <si>
    <t>R&amp;M_GASTOS DE PERSONAL_PAYROLL (R&amp;M)</t>
  </si>
  <si>
    <t>R&amp;M_OTROS GASTOS_PEST CONTROL (R&amp;M)</t>
  </si>
  <si>
    <t>R&amp;M_OTROS GASTOS_UNIFORM LAUNDRY (R&amp;M)</t>
  </si>
  <si>
    <t>R&amp;M_OTROS GASTOS_CONTRACT SEVICES - ENG. (R&amp;M)</t>
  </si>
  <si>
    <t>R&amp;M_OTROS GASTOS_EMPLOYEES MEALS (R&amp;M)</t>
  </si>
  <si>
    <t>R&amp;M_OTROS GASTOS_Contract Services - Guarding (R&amp;M)</t>
  </si>
  <si>
    <t>R&amp;M_OTROS GASTOS_HEALTH &amp;SAFETY &amp;FIRE (R&amp;M)</t>
  </si>
  <si>
    <t>R&amp;M_OTROS GASTOS_UNIFORMS (R&amp;M)</t>
  </si>
  <si>
    <t>R&amp;M_OTROS GASTOS_EXTERNAL SERVICES-ENG. (R&amp;M)</t>
  </si>
  <si>
    <t>R&amp;M_OTROS GASTOS_Contract Services - Gardening (R&amp;M)</t>
  </si>
  <si>
    <t>R&amp;M_OTROS GASTOS_ENGINEERING SUPPLIES (R&amp;M)</t>
  </si>
  <si>
    <t>R&amp;M_OTROS GASTOS_GARDEN EQUIPMENT (R&amp;M)</t>
  </si>
  <si>
    <t>R&amp;M_OTROS GASTOS_WASTE REMOVAL (R&amp;M)</t>
  </si>
  <si>
    <t>ROOFTOP_OTROS GASTOS_EQUIPMENT RENTAL (ROOFTOP)</t>
  </si>
  <si>
    <t>ROOFTOP_OTROS GASTOS_UNIFORM LAUNDRY (ROOFTOP)</t>
  </si>
  <si>
    <t>ROOFTOP_OTROS GASTOS_DECORATION &amp; FLOERS (ROOFTOP)</t>
  </si>
  <si>
    <t>ROOFTOP_OTROS GASTOS_EQUIPMENT (ROOFTOP)</t>
  </si>
  <si>
    <t>ROOFTOP_OTROS GASTOS_TRAINING (ROOFTOP)</t>
  </si>
  <si>
    <t>ROOFTOP_OTROS GASTOS_EMPLOYEES MEALS (ROOFTOP)</t>
  </si>
  <si>
    <t>ROOFTOP_OTROS GASTOS_CONTRACT SERVICES (ROOFTOP)</t>
  </si>
  <si>
    <t>ROOFTOP_OTROS GASTOS_OPERATING SUPPLIES (ROOFTOP)</t>
  </si>
  <si>
    <t>ROOFTOP_OTROS GASTOS_UNIFORMS (ROOFTOP)</t>
  </si>
  <si>
    <t>ROOFTOP_OTROS GASTOS_CLEANING SUPPLIES (ROOFTOP)</t>
  </si>
  <si>
    <t>ROOFTOP_OTROS GASTOS_GUEST SUPPLIES (ROOFTOP)</t>
  </si>
  <si>
    <t>ROOFTOP_OTROS GASTOS_LAUNDRY (ROOFTOP)</t>
  </si>
  <si>
    <t>ROOFTOP_OTROS GASTOS_PRINTING &amp; STATION. (ROOFTOP)</t>
  </si>
  <si>
    <t>ROOFTOP_OTROS GASTOS_PROFESSIONAL MUSIC. (ROOFTOP)</t>
  </si>
  <si>
    <t>ROOFTOP_GASTOS DE PERSONAL_PAYROLL FLOOR (ROOFTOP)</t>
  </si>
  <si>
    <t>ROOFTOP_GASTOS DE PERSONAL_SOCIAL SECUR. KITCHEN (ROOFTOP</t>
  </si>
  <si>
    <t>ROOFTOP_GASTOS DE PERSONAL_SOCIAL SECUR. FLOOR (ROOFTOP)</t>
  </si>
  <si>
    <t>ROOFTOP_GASTOS DE PERSONAL_PAYROLL KITCHEN (ROOFTOP)</t>
  </si>
  <si>
    <t>ROOFTOP_APROVISIONAMIENTOS_FOOD PURCHASES (ROOFTOP)</t>
  </si>
  <si>
    <t>ROOFTOP_APROVISIONAMIENTOS_BEVERAGE PURCHASES (ROOFTOP)</t>
  </si>
  <si>
    <t>PICADOR_OTROS GASTOS_EQUIPMENT RENTAL(PICADOR)</t>
  </si>
  <si>
    <t>PICADOR_OTROS GASTOS_UNIFORMS (PICADOR)</t>
  </si>
  <si>
    <t>PICADOR_OTROS GASTOS_CLEANING SUPPLIES (PICADOR)</t>
  </si>
  <si>
    <t>PICADOR_OTROS GASTOS_CONTRACT SERVICES (PICADOR)</t>
  </si>
  <si>
    <t>PICADOR_OTROS GASTOS_OPERATION SUPPLIES(PICADOR)</t>
  </si>
  <si>
    <t>PICADOR_OTROS GASTOS_LAUNDRY (PICADOR)</t>
  </si>
  <si>
    <t>PICADOR_OTROS GASTOS_TRAINING (PICADOR)</t>
  </si>
  <si>
    <t>PICADOR_OTROS GASTOS_EQUIPMENT (PICADOR)</t>
  </si>
  <si>
    <t>PICADOR_OTROS GASTOS_PROFESSIONAL MUSIC. (PICADOR)</t>
  </si>
  <si>
    <t>PICADOR_OTROS GASTOS_PRINTING&amp;STATIONARY(PICADOR)</t>
  </si>
  <si>
    <t>PICADOR_OTROS GASTOS_EMPLOYEES MEALS (PICADOR)</t>
  </si>
  <si>
    <t>PICADOR_OTROS GASTOS_DECORATION&amp;FLOWE (PICADOR)</t>
  </si>
  <si>
    <t>PICADOR_OTROS GASTOS_GUEST SUPPLIES(PICADOR)</t>
  </si>
  <si>
    <t>PICADOR_OTROS GASTOS_UNIFORM LAUNDRY (PICADOR)</t>
  </si>
  <si>
    <t>PICADOR_GASTOS DE PERSONAL_PAYROLL FLOOR (PICADOR)</t>
  </si>
  <si>
    <t>PICADOR_GASTOS DE PERSONAL_SOCIAL SECUR. FLOOR (PICADOR)</t>
  </si>
  <si>
    <t>PICADOR_GASTOS DE PERSONAL_SOCIAL SECURI. KITCHEN (PICADOR)</t>
  </si>
  <si>
    <t>PICADOR_GASTOS DE PERSONAL_PAYROLL KITCHEN (PICADOR)</t>
  </si>
  <si>
    <t>PICADOR_APROVISIONAMIENTOS_FOOD PURCHASES (PICADOR)</t>
  </si>
  <si>
    <t>PICADOR_APROVISIONAMIENTOS_BEVERAGE PURCHASES (PICADOR)</t>
  </si>
  <si>
    <t>BOUTIQUE_OTROS GASTOS_OTHERS EXPENSES  (BOUTIQUE)</t>
  </si>
  <si>
    <t>OUTSOURCED_OTROS GASTOS_OTHERS  EXPENSES (OUTSOURCED)</t>
  </si>
  <si>
    <t>Data Range: 'MasterLists'!$A$5:$D$245</t>
  </si>
  <si>
    <t>Output Range: 'RECIBIDAS'!$H$2:$K$263</t>
  </si>
  <si>
    <t>24/07/2022 23:17:16 This data is the auxiliary data generated by Kutools Dynamic Drop-down List</t>
  </si>
  <si>
    <t>Data Range: 'MasterLists'!$A$5:$C$245</t>
  </si>
  <si>
    <t>Output Range: 'RECIBIDAS'!$H$2:$J$263</t>
  </si>
  <si>
    <t>24/07/2022 23:29:48 This data is the auxiliary data generated by Kutools Dynamic Drop-down List</t>
  </si>
  <si>
    <t>24/07/2022 23:40:01 This data is the auxiliary data generated by Kutools Dynamic Drop-down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</si>
</sst>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5" formatCode="#,##0.00\ &quot;€&quot;"/>
    <numFmt numFmtId="166" formatCode="[$$-540A]#,##0.00"/>
    <numFmt numFmtId="168" formatCode="[$£-809]#,##0.00"/>
    <numFmt numFmtId="169" formatCode="_-* #,##0.00\ [$€-C0A]_-;\-* #,##0.00\ [$€-C0A]_-;_-* &quot;-&quot;??\ [$€-C0A]_-;_-@_-"/>
    <numFmt numFmtId="171" formatCode="d\-m\-yyyy;@"/>
  </numFmts>
  <fonts count="15" x14ac:knownFonts="1">
    <font>
      <sz val="11"/>
      <color theme="1"/>
      <name val="Calibri"/>
      <family val="2"/>
      <scheme val="minor"/>
    </font>
    <font>
      <b/>
      <sz val="13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2F75B5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9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3" fillId="0" borderId="1" xfId="0" applyFont="1" applyBorder="1"/>
    <xf numFmtId="14" fontId="0" fillId="0" borderId="1" xfId="0" applyNumberFormat="1" applyBorder="1"/>
    <xf numFmtId="165" fontId="0" fillId="0" borderId="1" xfId="0" applyNumberFormat="1" applyBorder="1"/>
    <xf numFmtId="10" fontId="0" fillId="0" borderId="1" xfId="0" applyNumberFormat="1" applyBorder="1"/>
    <xf numFmtId="10" fontId="0" fillId="0" borderId="1" xfId="1" applyNumberFormat="1" applyFont="1" applyFill="1" applyBorder="1" applyAlignment="1"/>
    <xf numFmtId="0" fontId="0" fillId="0" borderId="0" xfId="0" applyAlignment="1">
      <alignment horizontal="right"/>
    </xf>
    <xf numFmtId="165" fontId="0" fillId="0" borderId="0" xfId="0" applyNumberFormat="1"/>
    <xf numFmtId="166" fontId="0" fillId="2" borderId="1" xfId="0" applyNumberFormat="1" applyFill="1" applyBorder="1"/>
    <xf numFmtId="165" fontId="0" fillId="2" borderId="1" xfId="0" applyNumberFormat="1" applyFill="1" applyBorder="1"/>
    <xf numFmtId="9" fontId="0" fillId="0" borderId="1" xfId="1" applyFont="1" applyFill="1" applyBorder="1" applyAlignment="1"/>
    <xf numFmtId="166" fontId="0" fillId="0" borderId="1" xfId="0" applyNumberFormat="1" applyBorder="1"/>
    <xf numFmtId="0" fontId="0" fillId="0" borderId="0" xfId="0" applyAlignment="1">
      <alignment horizontal="center"/>
    </xf>
    <xf numFmtId="0" fontId="5" fillId="0" borderId="1" xfId="0" applyFont="1" applyBorder="1"/>
    <xf numFmtId="0" fontId="6" fillId="0" borderId="1" xfId="0" applyFont="1" applyBorder="1" applyAlignment="1">
      <alignment vertical="center"/>
    </xf>
    <xf numFmtId="14" fontId="0" fillId="0" borderId="1" xfId="0" applyNumberFormat="1" applyBorder="1" applyAlignment="1">
      <alignment horizontal="right"/>
    </xf>
    <xf numFmtId="16" fontId="0" fillId="0" borderId="1" xfId="0" applyNumberFormat="1" applyBorder="1"/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1" xfId="0" quotePrefix="1" applyNumberFormat="1" applyBorder="1" applyAlignment="1">
      <alignment horizontal="right"/>
    </xf>
    <xf numFmtId="0" fontId="0" fillId="0" borderId="1" xfId="0" quotePrefix="1" applyBorder="1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4" fontId="1" fillId="0" borderId="4" xfId="0" applyNumberFormat="1" applyFont="1" applyBorder="1" applyAlignment="1">
      <alignment horizontal="center"/>
    </xf>
    <xf numFmtId="17" fontId="0" fillId="0" borderId="0" xfId="0" applyNumberFormat="1"/>
    <xf numFmtId="14" fontId="0" fillId="0" borderId="6" xfId="0" applyNumberFormat="1" applyBorder="1"/>
    <xf numFmtId="0" fontId="0" fillId="0" borderId="6" xfId="0" applyBorder="1"/>
    <xf numFmtId="0" fontId="0" fillId="0" borderId="6" xfId="0" applyBorder="1" applyAlignment="1">
      <alignment horizontal="right"/>
    </xf>
    <xf numFmtId="165" fontId="0" fillId="0" borderId="6" xfId="0" applyNumberFormat="1" applyBorder="1"/>
    <xf numFmtId="10" fontId="0" fillId="0" borderId="6" xfId="1" applyNumberFormat="1" applyFont="1" applyFill="1" applyBorder="1" applyAlignment="1"/>
    <xf numFmtId="0" fontId="0" fillId="0" borderId="7" xfId="0" applyBorder="1"/>
    <xf numFmtId="0" fontId="4" fillId="0" borderId="6" xfId="0" applyFont="1" applyBorder="1"/>
    <xf numFmtId="14" fontId="0" fillId="0" borderId="0" xfId="0" applyNumberFormat="1" applyAlignment="1">
      <alignment horizontal="right"/>
    </xf>
    <xf numFmtId="14" fontId="0" fillId="0" borderId="6" xfId="0" quotePrefix="1" applyNumberFormat="1" applyBorder="1" applyAlignment="1">
      <alignment horizontal="right"/>
    </xf>
    <xf numFmtId="9" fontId="0" fillId="0" borderId="6" xfId="1" applyFont="1" applyFill="1" applyBorder="1" applyAlignment="1"/>
    <xf numFmtId="14" fontId="0" fillId="0" borderId="0" xfId="0" quotePrefix="1" applyNumberFormat="1" applyAlignment="1">
      <alignment horizontal="right"/>
    </xf>
    <xf numFmtId="168" fontId="0" fillId="0" borderId="1" xfId="0" applyNumberFormat="1" applyBorder="1"/>
    <xf numFmtId="168" fontId="0" fillId="2" borderId="1" xfId="0" applyNumberFormat="1" applyFill="1" applyBorder="1"/>
    <xf numFmtId="0" fontId="5" fillId="0" borderId="6" xfId="0" applyFont="1" applyBorder="1" applyAlignment="1">
      <alignment horizontal="right"/>
    </xf>
    <xf numFmtId="0" fontId="0" fillId="0" borderId="6" xfId="0" quotePrefix="1" applyBorder="1" applyAlignment="1">
      <alignment horizontal="right"/>
    </xf>
    <xf numFmtId="44" fontId="0" fillId="0" borderId="0" xfId="2" applyFont="1"/>
    <xf numFmtId="0" fontId="6" fillId="0" borderId="0" xfId="0" applyFont="1"/>
    <xf numFmtId="0" fontId="6" fillId="0" borderId="0" xfId="0" applyFont="1" applyAlignment="1">
      <alignment horizontal="right"/>
    </xf>
    <xf numFmtId="0" fontId="0" fillId="0" borderId="4" xfId="0" applyBorder="1"/>
    <xf numFmtId="0" fontId="5" fillId="0" borderId="6" xfId="0" applyFont="1" applyBorder="1"/>
    <xf numFmtId="0" fontId="6" fillId="0" borderId="6" xfId="0" applyFont="1" applyBorder="1"/>
    <xf numFmtId="0" fontId="11" fillId="0" borderId="0" xfId="0" applyFont="1"/>
    <xf numFmtId="0" fontId="0" fillId="0" borderId="0" xfId="0" applyAlignment="1">
      <alignment horizontal="left" indent="2"/>
    </xf>
    <xf numFmtId="0" fontId="6" fillId="0" borderId="1" xfId="0" applyFont="1" applyBorder="1"/>
    <xf numFmtId="0" fontId="12" fillId="0" borderId="1" xfId="0" applyFont="1" applyBorder="1"/>
    <xf numFmtId="0" fontId="13" fillId="0" borderId="6" xfId="0" applyFont="1" applyBorder="1"/>
    <xf numFmtId="0" fontId="13" fillId="0" borderId="1" xfId="0" applyFont="1" applyBorder="1"/>
    <xf numFmtId="166" fontId="0" fillId="2" borderId="1" xfId="0" applyNumberFormat="1" applyFill="1" applyBorder="1" applyAlignment="1">
      <alignment horizontal="right"/>
    </xf>
    <xf numFmtId="14" fontId="0" fillId="0" borderId="6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169" fontId="0" fillId="0" borderId="1" xfId="0" applyNumberFormat="1" applyBorder="1"/>
    <xf numFmtId="171" fontId="1" fillId="0" borderId="4" xfId="0" applyNumberFormat="1" applyFont="1" applyBorder="1" applyAlignment="1">
      <alignment horizontal="center"/>
    </xf>
    <xf numFmtId="171" fontId="0" fillId="0" borderId="1" xfId="0" applyNumberFormat="1" applyBorder="1"/>
    <xf numFmtId="171" fontId="0" fillId="0" borderId="0" xfId="0" applyNumberFormat="1"/>
    <xf numFmtId="171" fontId="0" fillId="0" borderId="6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4" borderId="0" xfId="0" applyFill="1"/>
    <xf numFmtId="0" fontId="0" fillId="0" borderId="16" xfId="0" applyBorder="1"/>
    <xf numFmtId="0" fontId="0" fillId="0" borderId="17" xfId="0" applyBorder="1"/>
    <xf numFmtId="0" fontId="0" fillId="0" borderId="2" xfId="0" applyBorder="1"/>
    <xf numFmtId="1" fontId="5" fillId="0" borderId="9" xfId="0" applyNumberFormat="1" applyFont="1" applyBorder="1" applyAlignment="1">
      <alignment horizontal="left" vertical="center"/>
    </xf>
    <xf numFmtId="1" fontId="5" fillId="0" borderId="0" xfId="0" applyNumberFormat="1" applyFont="1" applyAlignment="1">
      <alignment horizontal="left" vertical="center"/>
    </xf>
    <xf numFmtId="1" fontId="5" fillId="0" borderId="14" xfId="0" applyNumberFormat="1" applyFont="1" applyBorder="1" applyAlignment="1">
      <alignment horizontal="left" vertical="center"/>
    </xf>
    <xf numFmtId="0" fontId="14" fillId="3" borderId="0" xfId="0" applyFont="1" applyFill="1"/>
    <xf numFmtId="0" fontId="14" fillId="0" borderId="0" xfId="0" applyFont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166" fontId="0" fillId="0" borderId="0" xfId="0" applyNumberFormat="1"/>
    <xf numFmtId="0" fontId="14" fillId="3" borderId="0" xfId="0" applyFont="1" applyFill="1" applyAlignment="1">
      <alignment horizontal="center"/>
    </xf>
  </cellXfs>
  <cellStyles count="3">
    <cellStyle name="Moneda" xfId="2" builtinId="4"/>
    <cellStyle name="Normal" xfId="0" builtinId="0"/>
    <cellStyle name="Porcentaje" xfId="1" builtinId="5"/>
  </cellStyles>
  <dxfs count="22">
    <dxf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border diagonalUp="0" diagonalDown="0" outline="0">
        <left style="hair">
          <color indexed="64"/>
        </left>
        <right/>
        <top style="hair">
          <color indexed="64"/>
        </top>
        <bottom/>
      </border>
    </dxf>
    <dxf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numFmt numFmtId="19" formatCode="dd/mm/yyyy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numFmt numFmtId="165" formatCode="#,##0.00\ &quot;€&quot;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numFmt numFmtId="165" formatCode="#,##0.00\ &quot;€&quot;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numFmt numFmtId="14" formatCode="0.00%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numFmt numFmtId="165" formatCode="#,##0.00\ &quot;€&quot;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alignment horizontal="right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numFmt numFmtId="171" formatCode="d\-m\-yyyy;@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numFmt numFmtId="22" formatCode="mmm\-yy"/>
    </dxf>
    <dxf>
      <border outline="0">
        <bottom style="hair">
          <color indexed="64"/>
        </bottom>
      </border>
    </dxf>
    <dxf>
      <border outline="0">
        <right style="hair">
          <color indexed="64"/>
        </right>
        <top style="hair">
          <color indexed="64"/>
        </top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1/relationships/timelineCache" Target="timelineCaches/timelineCach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microsoft.com/office/2007/relationships/slicerCache" Target="slicerCaches/slicerCache3.xml"/><Relationship Id="rId4" Type="http://schemas.openxmlformats.org/officeDocument/2006/relationships/worksheet" Target="worksheets/sheet4.xml"/><Relationship Id="rId9" Type="http://schemas.microsoft.com/office/2007/relationships/slicerCache" Target="slicerCaches/slicerCache2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0</xdr:row>
      <xdr:rowOff>152400</xdr:rowOff>
    </xdr:from>
    <xdr:to>
      <xdr:col>8</xdr:col>
      <xdr:colOff>0</xdr:colOff>
      <xdr:row>8</xdr:row>
      <xdr:rowOff>73025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2" name="MES IMPUTACION">
              <a:extLst>
                <a:ext uri="{FF2B5EF4-FFF2-40B4-BE49-F238E27FC236}">
                  <a16:creationId xmlns:a16="http://schemas.microsoft.com/office/drawing/2014/main" id="{0723BB6F-F9FC-FE51-C12A-11EC3580B94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MES IMPUTACIO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287125" y="152400"/>
              <a:ext cx="7239000" cy="13684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Línea de tiempo: Funciona en Excel 2013 o superior. No mover ni cambiar el tamaño.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9525</xdr:colOff>
      <xdr:row>9</xdr:row>
      <xdr:rowOff>19050</xdr:rowOff>
    </xdr:from>
    <xdr:to>
      <xdr:col>4</xdr:col>
      <xdr:colOff>1835150</xdr:colOff>
      <xdr:row>23</xdr:row>
      <xdr:rowOff>9525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PTO">
              <a:extLst>
                <a:ext uri="{FF2B5EF4-FFF2-40B4-BE49-F238E27FC236}">
                  <a16:creationId xmlns:a16="http://schemas.microsoft.com/office/drawing/2014/main" id="{ABFA29E1-C342-E744-BB40-5F1B0C141AF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PT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274425" y="16478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25400</xdr:colOff>
      <xdr:row>9</xdr:row>
      <xdr:rowOff>19050</xdr:rowOff>
    </xdr:from>
    <xdr:to>
      <xdr:col>6</xdr:col>
      <xdr:colOff>15875</xdr:colOff>
      <xdr:row>23</xdr:row>
      <xdr:rowOff>9525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TIPO GASTO">
              <a:extLst>
                <a:ext uri="{FF2B5EF4-FFF2-40B4-BE49-F238E27FC236}">
                  <a16:creationId xmlns:a16="http://schemas.microsoft.com/office/drawing/2014/main" id="{8D8E4E76-44A9-200F-DFE1-79D0B0C1D8C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GAST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315950" y="1647825"/>
              <a:ext cx="182562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152400</xdr:colOff>
      <xdr:row>9</xdr:row>
      <xdr:rowOff>34925</xdr:rowOff>
    </xdr:from>
    <xdr:to>
      <xdr:col>8</xdr:col>
      <xdr:colOff>0</xdr:colOff>
      <xdr:row>23</xdr:row>
      <xdr:rowOff>28575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GASTO">
              <a:extLst>
                <a:ext uri="{FF2B5EF4-FFF2-40B4-BE49-F238E27FC236}">
                  <a16:creationId xmlns:a16="http://schemas.microsoft.com/office/drawing/2014/main" id="{E0B08E54-8BC7-1F47-2A75-C783B8878C1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GAST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278100" y="1663700"/>
              <a:ext cx="182562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ion" refreshedDate="44767.56507986111" createdVersion="8" refreshedVersion="8" minRefreshableVersion="3" recordCount="263" xr:uid="{862CE556-B2D2-49E7-9726-5A399B1B43E4}">
  <cacheSource type="worksheet">
    <worksheetSource name="Tabla1"/>
  </cacheSource>
  <cacheFields count="22">
    <cacheField name="MES IMPUTACION" numFmtId="17">
      <sharedItems containsNonDate="0" containsDate="1" containsString="0" containsBlank="1" minDate="2022-01-01T00:00:00" maxDate="2022-07-23T00:00:00" count="11">
        <d v="2022-01-01T00:00:00"/>
        <d v="2022-02-01T00:00:00"/>
        <d v="2022-04-01T00:00:00"/>
        <d v="2022-03-01T00:00:00"/>
        <d v="2022-05-01T00:00:00"/>
        <m/>
        <d v="2022-06-01T00:00:00"/>
        <d v="2022-06-22T00:00:00"/>
        <d v="2022-06-07T00:00:00"/>
        <d v="2022-07-22T00:00:00"/>
        <d v="2022-07-01T00:00:00"/>
      </sharedItems>
    </cacheField>
    <cacheField name="FECHA DE FRA" numFmtId="0">
      <sharedItems containsDate="1" containsBlank="1" containsMixedTypes="1" minDate="2022-01-01T00:00:00" maxDate="2022-07-26T00:00:00"/>
    </cacheField>
    <cacheField name="NIF PROVEEDOR" numFmtId="0">
      <sharedItems containsBlank="1"/>
    </cacheField>
    <cacheField name="NOMBRE PROVEEDOR" numFmtId="0">
      <sharedItems containsBlank="1" count="82">
        <s v="GESEME 1996, S.L."/>
        <s v="JOOPBOX S.L."/>
        <s v="MJL SELECT, INC."/>
        <s v="BUFETE ANTONIO FONT, S.L."/>
        <s v="NAROMA DISSENY S.L"/>
        <s v="P&amp;R GRAFIS, S.A."/>
        <s v="TELEFÓNICA MÓVILES ESPAÑA, S.A."/>
        <s v="MANDARINA BRAND SOCIETY, S.L."/>
        <s v="MARUGAL HOTEL MANAGEMENT, S.L."/>
        <s v="IURISTEC, S.L."/>
        <s v="AEHCOS"/>
        <s v="INSTITUCION FERIAL DE MADRID (IFEMA)"/>
        <s v="ALLIANZ"/>
        <s v="SOFOSOL, S.L. (VIRTUALPRESENCIA)"/>
        <s v="IKEA IBERICA, S.A."/>
        <s v="GOVEZ, S.L."/>
        <s v="3DIGITS, S.L."/>
        <s v="HYATT HOLDINGS (UK) LTD."/>
        <s v="(Amazon) AIGOTECH ONSYNK, S.L."/>
        <s v="(Amazon) DONGGUAN QIYAO TRADING CO"/>
        <s v="WILDE&amp;PARTNER COMUNICATIONS GmbH"/>
        <s v="AMAZON EU, S.à.r.l."/>
        <s v="NAROMA DISSENY S.L."/>
        <s v="D7 PUBLICIDAD"/>
        <s v="IUSLABORAL ABOGADOS, S.L."/>
        <s v="TELEFONICA DE ESPAÑA, SAU"/>
        <s v="TURIJOBS TOURISM SERVICES, S.L.U."/>
        <s v="IAGTO"/>
        <s v="HYATT CHAIN SERVICES, LTD."/>
        <s v="RAQUEL RUBIO MUÑIZ (TRANSLATION LAB)"/>
        <s v="UNIFORMES BAHIA, S.L."/>
        <s v="SOCIETE AIR FRANCE"/>
        <s v="GOOGLE IRELAND LIMITED"/>
        <s v="FACEBOOK IRELAND LIMITED"/>
        <s v="FALTA BILLETE VUELING"/>
        <s v="IMPRENTA GRAFICSOL, S.L."/>
        <s v="CVENT EUROPE, LTD"/>
        <s v="VOZPLUS TELECOMUNICACIONES, S.L."/>
        <s v="HERMANOS LOPEZ PARDO, S.L."/>
        <s v="InVOYAGE, LTD."/>
        <s v="CORDIAL IBERIA HOTELS, S.L."/>
        <s v="COMERCIAL GALERA S.A."/>
        <s v="TRAVELSCAPE LLC"/>
        <s v="PICKING MALAGA S.L."/>
        <s v="ASG PROYECTOS HOTELEROS MALAGA OPCO 1, S.L.U"/>
        <s v="A PUNTO DE CARAMELO S.C.A."/>
        <s v="CAFES POZO S.A."/>
        <s v="L-MENTAL 2009 S.L.L."/>
        <s v="UTOPICK CHOCOLATES, S.L "/>
        <s v="TODOIST"/>
        <s v="SERVICIOS Y ALQUILER PARA EVENTOS S.L."/>
        <s v="RENFE VIAJEROS S.M.E."/>
        <s v="PAPELERIA CONCHI, JESAMA E HIJO"/>
        <s v="TIENDAS DE PINTURA EURONOVA"/>
        <s v="COSTASOL DE HIPERMERCADOS"/>
        <s v="FUHOUNG YONGSHENG SL "/>
        <s v="GERMAN PEREZ FERNANDEZ"/>
        <s v="CADEDDU CHIARA "/>
        <s v="CLARKEMODET ESPAÑA "/>
        <s v="PROTUSO, S.L "/>
        <s v="INFORMA CONSULTORIA Y FORMACION, S.L "/>
        <s v="S.A.R.L Taz Group International"/>
        <s v="TRIUMPH SIGNS CONSULTING, INC"/>
        <s v="OLIVENET NETWORK, S.L.U"/>
        <s v="INTERNACIONAL NEGOCIO ELECTRONICA COMPONENTES ANDALUCIA, S.L (IRC COMPUTER)"/>
        <s v="VIVA AQUASERVICE SPAIN, S.A "/>
        <s v="ESTRELLA DEL SOL SERVICES, S.A "/>
        <s v="TEXTIL RENTAL, SL (ROSY)"/>
        <s v="NARBONA SOLIS, SL "/>
        <s v="PATTERSON ONLINE S.L"/>
        <s v="INTHER H&amp;S, S.L.U"/>
        <s v="LEROY MERLIN ESPALA, S.L.U"/>
        <s v="RITUALS COSMETICS ESPAÑA, S.L "/>
        <s v="LUIS GALLEGO BLAZQUEZ (MERCERIA BORRON)"/>
        <s v="COMERCIAL CERMERON, S.A "/>
        <m/>
        <s v="MOLDURAS Y CRISTALERIA TORRES , S.L "/>
        <s v="NAKAR HOTEL "/>
        <s v="IKEA IBERICA WEB"/>
        <s v="LITTLE GUEST, SA"/>
        <s v="GOVEZ, S.L "/>
        <s v="PINTURAS ANDALUCIA, S.A "/>
      </sharedItems>
    </cacheField>
    <cacheField name="Nº FRA" numFmtId="0">
      <sharedItems containsDate="1" containsBlank="1" containsMixedTypes="1" minDate="1900-01-06T17:43:04" maxDate="1900-01-07T22:14:06"/>
    </cacheField>
    <cacheField name="CONCEPTO" numFmtId="0">
      <sharedItems containsBlank="1" count="191">
        <s v="CTO. VIGILANCIA SALUD + CTO PRL"/>
        <s v="CLOUDHOSTING - LAZAMBRA.COM - ENERO"/>
        <s v="REGISTRO Y GESTIÓN DE DOMINIO"/>
        <s v="FEBRUARY RETAINER"/>
        <s v="HONORARIOS ENERO"/>
        <s v="DISEÑO SOBRE E INVITACIÓN LA ZAMBRA"/>
        <s v="TARJETAS VISITA + INVITACIONES"/>
        <s v="DEL 18/11/21 AL 17/12/21"/>
        <s v="PRESENTACION + MAPA"/>
        <s v="DESBLOQUEO DOMINIO + DNS HASTA 12/22"/>
        <s v="PRENSA Y COMUNICACIÓN"/>
        <s v="DEL 18/12/21 AL 17/01/22"/>
        <s v="TRADUCCION TEXTOS LEGALES WEB"/>
        <s v="ALTA + MENSUALIDAD"/>
        <s v="ENTRADAS FITUR"/>
        <s v="CLOUDHOSTING - LAZAMBRA.COM - FEBRERO"/>
        <s v="REGISTRO Y GESTIÓN TRES DOMINIOS"/>
        <s v="HONORARIOS FEBRERO"/>
        <s v="SEGURO TRABAJADORES POR CONVENIO"/>
        <s v="CONFIGURACION Y ALTA INICIAL"/>
        <s v="MOBILIARIO OFICINAS TEMPORALES"/>
        <s v="MARCH RETAINER"/>
        <s v="AGENDAS OPENING TEAM"/>
        <s v="MATERIAL OFCINA"/>
        <s v="CONSULTORIA RGPD (ANUAL)"/>
        <s v="DOSIER AGENCIAS + PLANO"/>
        <s v="SALONES Y FERIAS"/>
        <s v="ASESORIA GESTION OCT 21 (VIENE DE AGP2-0322A)"/>
        <s v="REVISION MEDICA 1 TRABAJADOR"/>
        <s v="CONFIGURACION PORTATILES"/>
        <s v="UNITE EUROPE 2022 VIRTUAL EVENT"/>
        <s v="ILTM 2021 BILLBACK G-2112001"/>
        <s v="COMUNICACIÓN FEBRERO 2022"/>
        <s v="VIGILANCIA DE LA SALUD + PRL"/>
        <s v="CUOTA MENSUAL FEBRERO"/>
        <s v="AJUSTES LICENCIAS OFFICE365"/>
        <s v="CUOTA FEBRERO"/>
        <s v="CUOTA MARZO"/>
        <s v="MENSUALIDAD MARZO"/>
        <s v="RM ANUAL + PRL"/>
        <s v="CLOUDHOSTING - LAZAMBRA.COM - MARZO"/>
        <s v="REGLETA ALARGADOR"/>
        <s v="USB C DOCKING PARA SURFACE"/>
        <s v="SPA STAR AWARDS APPLICATION"/>
        <s v="APRIL RETAINER"/>
        <s v="LICENCIA ACROBAT CD PRO TEAMS"/>
        <s v="TONER IMPRSORA DIRECCION"/>
        <s v="REGISTRO DOMINIO 2022-2023"/>
        <s v="REVISION TEXTOS EVOLVE"/>
        <s v="FACT SHEET LA ZAMBRA"/>
        <s v="PCR IAGO MAIZ"/>
        <s v="FIANZA PUBLICIDAD AEROPUERTO"/>
        <s v="CUOTA MENSUAL MARZO"/>
        <s v="ENE+FEB+MAR 2022"/>
        <s v="DEL 16/02/22 AL 28/02/22 (LINEA FIJA)"/>
        <s v="DEL 18/01/22 AL 17/02/22"/>
        <s v="LICENCIAS OFFICE365"/>
        <s v="CUOTA MANTENIMIENTO ABRIL"/>
        <s v="CONTRATO RM Y PRL"/>
        <s v="HONORARIOS ABRIL"/>
        <s v="HONORARIOS MARZO"/>
        <s v="SP - EMAIL SEGMENTADO"/>
        <s v="MAY RETAINER"/>
        <s v="IAGTO MEMRSHIP + SPAIN THROPHY"/>
        <s v="DEL 18/02/22 AL 17/03/22"/>
        <s v="MIDDLE EAST ROADSHOW 27/MAR22"/>
        <s v="DISEÑO + MAQUETACION 4 PAGINAS VANITY WEB"/>
        <s v="TRADUCCION LA ZAMBRA (WEB)"/>
        <s v="HONORARIOS ABRIL 22"/>
        <s v="UNIFORMES RECRUITING DAYS"/>
        <s v="DEL 01/03 AL 31/03 (LINEA FIJA)"/>
        <s v="CUOTA MANTENIMIENTO MAYO"/>
        <s v="MENSUALIDAD MAYO"/>
        <s v="HONORARIOS MAYO + LEGALIZACION LIBROS CONT."/>
        <s v="JUNE RETAINER"/>
        <s v="CAE"/>
        <s v="BILLETE AVION"/>
        <s v="GOOGLE ADS ABRIL"/>
        <s v="CAMPAÑA RECRUITING "/>
        <s v="CAMPAÑA FACEBOOK"/>
        <m/>
        <s v="ROLL-UP"/>
        <s v="CUOTA MENSUAL ABRIL"/>
        <s v="CSN ADVERTISING - 3 DIAMONDS (1of 4)"/>
        <s v="CUOTA MENSUAL MAYO"/>
        <s v="DEL 01/04/22 AL 30/04/22 (LINEA FIJA)"/>
        <s v="DEL 18/03 AL 17/04 (LINEAS MOVILES)"/>
        <s v="DISEÑO, MAQUETACIÓN Y PROGRAMACION"/>
        <s v="SELLOS ECO &amp; LA ZAMBRA"/>
        <s v="ALTA + MENSUALIDAD ABR+MAY"/>
        <s v="CUOTA JUNIO"/>
        <s v="COMPRAS F&amp;B"/>
        <s v="TRADUCCION CARTAS BEBIDAS"/>
        <s v="REVISION MENUS"/>
        <s v="REVISION TEXTOS MOOD SPA"/>
        <s v="SINGLE DOHA PARTICIPATION"/>
        <s v="TRAJETAS DE VISITAS 11 MODELOS"/>
        <s v="ALOJAMIENTO FORMADORES"/>
        <s v="PUBLICIDAD AEROPUERTO ABRIL"/>
        <s v="PUBLICIDAD "/>
        <s v="PUBLICIDAD"/>
        <s v="HONORARIOS MAYO 22"/>
        <s v="ESTANCIA CHIARA CADDEU PALACIO SOLECIO "/>
        <s v="ESTANCIA GEMA ROCABRUNA PUIG"/>
        <s v="ESTANCIA SAMUEL ALVAREZ REDONDO"/>
        <s v="CENA SAMUEL ALVAREZ REDONDO "/>
        <s v="JULY RETAINER "/>
        <s v="LEGALIZACION LIBROS CONTABLES "/>
        <s v="HONORARIOS JUNIO "/>
        <s v="UNIFORMES COCINA"/>
        <s v="PUBLICIDAD AEROPUERTO MAYO"/>
        <s v="GOOGLE ADS MAYO"/>
        <s v="MENSUALIDAD JUNIO "/>
        <s v="ENVIO POSTAL"/>
        <s v="SOFTWARE"/>
        <s v="ALQUILER MATERIAL COCINA "/>
        <s v="COORDINACIÓN ACTIVIDADES EMPRESARIALES"/>
        <s v="CAMPAÑA FACEBOOK "/>
        <s v="VIAJES IKER"/>
        <s v="VIAJES ANTONIO "/>
        <s v="VIAJES IKER "/>
        <s v="MATERIAL PAPELERIA "/>
        <s v="COMPRAS OBRA"/>
        <s v="SILLAS TRAINNING SPA "/>
        <s v="COMPRAS TRAINING "/>
        <s v="COPIAS CONTRATOS "/>
        <s v="FIBRA EMPRESA 600MB JUN.2022"/>
        <s v="ESTANCIA LUCINDA JANE SOLON "/>
        <s v="ESTANCIA CHARLOTTE BLANCHE "/>
        <s v="ALOJAMIENTO FORMADORES "/>
        <s v="ALOJAMIENTO CHRISTIAN OLIVER"/>
        <s v="SERVICIOS FOTOGRAFIA "/>
        <s v="LIBRO HOJA DE RECLAMACIONES "/>
        <s v="MATERIAL OFICINA "/>
        <s v="REGISTRO PROPIEDAD INTELECTUAL "/>
        <s v="COPIAS FORMACION "/>
        <s v="ALOJAMIENTO HELY JUAN "/>
        <s v="SERVICIOS DE FORMACION "/>
        <s v="PRODUCTOS MINIBARES"/>
        <s v="PUBLICIDAD AEROPUERTO JUNIO "/>
        <s v="PLACA HOTEL "/>
        <s v="DEL 01/05/22 AL 31/05/2022 "/>
        <s v="DEL 18/04/2022 AL 17/05/2022 (LINEAS MOVILES)"/>
        <s v="TERMINALES IPHONE SE  Y XIAOMI REDMI "/>
        <s v="FIBRA EMPRESA 600MB JUL.2022"/>
        <s v="CUOTA MENSUAL JUNIO "/>
        <s v="FIBRA 17/06 - 30/06"/>
        <s v="MENSUALIDAD JULIO "/>
        <s v="AIRE COMPRIMIDO "/>
        <s v="CUOTA JULIO "/>
        <s v="CONSUMO AGUA "/>
        <s v="BARRIL VICTORIA "/>
        <s v="ENVIO POSTAL "/>
        <s v="HONORARIOS JULIO "/>
        <s v="CONTRATO RM "/>
        <s v="CONTRATO PRL "/>
        <s v="LAVANDERIA "/>
        <s v="DESPLAZAMIENTOS, SALONES Y FERIAS ABR-JUN"/>
        <s v="AUGUST RETAINER "/>
        <s v="PAPEL TPA AGUA LA ZAMBRA "/>
        <s v="ENVIO/ SEGURO DE ENVIO "/>
        <s v="ABONO MENSUALIDAD PAQUETE SELECCION "/>
        <s v="ABONO MENSUALIDAD EUROSPORT 1"/>
        <s v="ABONO MENSUALIDAD EUROSPORT2"/>
        <s v="ABONO MENSUALIDAD ESTRENOS "/>
        <s v="PRORRATA PAQUETE SELECCION + OP DEPORTES"/>
        <s v="PRORRATA ESTRENOS "/>
        <s v="PRORRATA EUROSPORT "/>
        <s v="PRORRATA EUROSPORT 2 "/>
        <s v="PLAN DE LANZAMIENTO, SEO TECNICO Y SEM"/>
        <s v="NEWSLETTER ADVERTORIAL JUNE 2022"/>
        <s v="CHALECOS Y CASCOS "/>
        <s v="MAERIAL LIMPIEZA "/>
        <s v="A/A PORTATIL EQUATION BASIC"/>
        <s v="VARIOS MANTENIMIENTO "/>
        <s v="SMALL GIFT SET"/>
        <s v="ETIQUETAS DE COSER "/>
        <s v="PLATOS, VASOS, SERVILLETAS JORNADA FORMACIÓN"/>
        <s v="FUENTE LIVIANA/ CAJA"/>
        <s v="ALOJAMIENTO JAUME CRESPÍ "/>
        <s v="ALOJAMENTO BLANCA FACUNDO "/>
        <s v="ALOJAMIENTO BLANCA GONZALEZ"/>
        <s v="LUNA VILLA "/>
        <s v="ALOJAMIENTO VISA JUNIO IAGO"/>
        <s v="MATERIAL DE OFICINA "/>
        <s v="PROMOTION SERVICES AUGUST 22 - JULY 23"/>
        <s v="MATERIAL HOUSEKEEPING "/>
        <s v="TONER IMPRESORA"/>
        <s v="VIAJE A MALAGA TECNICOS DESPLAZADOS "/>
        <s v="MATERIAL MANTENIMIENTO "/>
        <s v="NEWSLETTER LUXUSINSIDER JUNE 2022"/>
      </sharedItems>
    </cacheField>
    <cacheField name="DPTO" numFmtId="0">
      <sharedItems containsBlank="1" count="8">
        <s v="ADMON"/>
        <s v="S&amp;M"/>
        <s v="UTILITIES"/>
        <s v="ROOMS"/>
        <m/>
        <s v="PALMITO"/>
        <s v="R&amp;M"/>
        <s v="SPA"/>
      </sharedItems>
    </cacheField>
    <cacheField name="TIPO GASTO" numFmtId="0">
      <sharedItems containsBlank="1" count="3">
        <s v="OTROS GASTOS"/>
        <s v="APROVISIONAMIENTOS"/>
        <m/>
      </sharedItems>
    </cacheField>
    <cacheField name="GASTO" numFmtId="0">
      <sharedItems containsBlank="1" count="29">
        <s v="HR-OTHER STAFF EXP. (ADMINISTR"/>
        <s v="IT-WEBSITE (ADMINISTR.)"/>
        <s v="DUES, SUBSC &amp; REPRE. (S&amp;M)"/>
        <s v="AUDIT FEES (ADMINISTR.)"/>
        <s v="PR &amp; MARKETING (S&amp;M)"/>
        <s v="TELEPHONE (UTILITIES)"/>
        <s v="DUES &amp; SUBSCRIP. (ADMINISTR.)"/>
        <s v="TRADE FAIR TRIPE (S&amp;M)"/>
        <s v="INSURANCE (ADMINISTR.)"/>
        <s v="EQUIPMENT (ADMINISTR.)"/>
        <s v="OPERAT. SUPPLIES (ADMINISTR.)"/>
        <s v="IT - Hardware &amp; Software Contract (ADMINISTR.)"/>
        <s v="IT - Hardware &amp; Software Supplies (ADMINISTR.)"/>
        <s v="PRINTING&amp;STATIONARY (ROOMS)"/>
        <s v="OTHER COSTS (ADMINISTR.)"/>
        <m/>
        <s v="FOOD PURSACHES  (PALMITO)"/>
        <s v="PHOTOGRAPHY (S&amp;M)"/>
        <s v="UNIFORMS (PALMITO)"/>
        <s v="TRAINING (PALMITO)"/>
        <s v="EXTERNAL SERVICES-ENG. (R&amp;M)"/>
        <s v="TRAINING (WELL&amp;GYM)"/>
        <s v="LEGAL FEES (ADMINISTR.)"/>
        <s v="MINIBAR FOOD PURCHASES(ROOMS)"/>
        <s v="BEVERAGE PURCHASES (PALMITO)"/>
        <s v="LAUNDRY (ROOMS)"/>
        <s v="ENGINEERING SUPPLIES (R&amp;M)"/>
        <s v="UNIFORM LAUNDRY (ROOMS)"/>
        <s v="CLEANING SUPPLIES (ROOMS)"/>
      </sharedItems>
    </cacheField>
    <cacheField name="CTA. CONTABLE" numFmtId="0">
      <sharedItems containsMixedTypes="1" containsNumber="1" containsInteger="1" minValue="6002000200" maxValue="6299014900" count="29">
        <n v="6290016902"/>
        <n v="6290020902"/>
        <n v="6290000903"/>
        <n v="6290008902"/>
        <n v="6290002903"/>
        <n v="6290004905"/>
        <n v="6290000902"/>
        <n v="6290004903"/>
        <n v="6290001902"/>
        <n v="6290011902"/>
        <n v="6290005902"/>
        <n v="6290018902"/>
        <n v="6290019902"/>
        <n v="6291030100"/>
        <n v="6290007902"/>
        <e v="#N/A"/>
        <n v="6002000200"/>
        <n v="6290003903"/>
        <n v="6292013200"/>
        <n v="6292011200"/>
        <n v="6290001904"/>
        <n v="6299014900"/>
        <n v="6290003902"/>
        <n v="6291070100"/>
        <n v="6002001200"/>
        <n v="6291010100"/>
        <n v="6290005904"/>
        <n v="6291050100"/>
        <n v="6291003100"/>
      </sharedItems>
    </cacheField>
    <cacheField name=" BASE IMPONIBLE " numFmtId="0">
      <sharedItems containsBlank="1" containsMixedTypes="1" containsNumber="1" minValue="-2360.11" maxValue="17186.310000000001" count="206">
        <n v="433.95"/>
        <n v="40.450000000000003"/>
        <n v="76.5"/>
        <n v="1884.95"/>
        <n v="1950"/>
        <n v="220"/>
        <n v="154.19999999999999"/>
        <n v="94.48"/>
        <n v="1440"/>
        <n v="60"/>
        <n v="7100"/>
        <n v="63.25"/>
        <n v="130"/>
        <n v="71.7"/>
        <n v="40"/>
        <n v="29.95"/>
        <n v="997.36"/>
        <n v="587.5"/>
        <n v="179.75"/>
        <n v="1891.18"/>
        <n v="259.2"/>
        <n v="6.64"/>
        <n v="86.1"/>
        <n v="1100"/>
        <n v="960"/>
        <n v="2717.75"/>
        <n v="13778.01"/>
        <n v="38"/>
        <n v="494"/>
        <n v="338.85"/>
        <n v="17033.8"/>
        <n v="447.1"/>
        <n v="12"/>
        <n v="46.28"/>
        <n v="600"/>
        <n v="1200"/>
        <n v="21.7"/>
        <n v="488"/>
        <n v="633.46"/>
        <n v="24.32"/>
        <n v="67.98"/>
        <n v="201.6"/>
        <n v="2000"/>
        <n v="216.57"/>
        <n v="32.590000000000003"/>
        <n v="3328.2"/>
        <n v="25.2"/>
        <n v="170"/>
        <n v="380"/>
        <n v="79"/>
        <n v="5172.75"/>
        <n v="748"/>
        <n v="7201.46"/>
        <n v="35.1586"/>
        <n v="178.09460000000001"/>
        <n v="533.5"/>
        <n v="1800"/>
        <n v="1000"/>
        <n v="1145"/>
        <n v="229.511"/>
        <n v="2592.8000000000002"/>
        <n v="141.84"/>
        <n v="440"/>
        <n v="807.65"/>
        <n v="89.590599999999995"/>
        <n v="2400"/>
        <n v="258.98"/>
        <n v="258.7"/>
        <n v="480"/>
        <n v="175.5"/>
        <n v="11"/>
        <n v="719.08"/>
        <n v="1.5"/>
        <n v="2"/>
        <n v="4"/>
        <n v="6"/>
        <n v="9"/>
        <n v="20"/>
        <n v="30"/>
        <n v="70"/>
        <m/>
        <n v="120"/>
        <n v="21"/>
        <n v="2955.75"/>
        <n v="111.63"/>
        <n v="387.40910000000002"/>
        <n v="101.34"/>
        <n v="255.5"/>
        <n v="3002"/>
        <n v="9.52"/>
        <n v="130.13"/>
        <n v="14.98"/>
        <n v="222.48"/>
        <n v="1191.68"/>
        <n v="341.56"/>
        <n v="508.76"/>
        <n v="7950"/>
        <n v="1050"/>
        <n v="583.64"/>
        <n v="4275"/>
        <n v="145.07"/>
        <n v="55.43"/>
        <n v="18.8"/>
        <n v="36.020000000000003"/>
        <n v="47.98"/>
        <n v="6.05"/>
        <n v="100.19"/>
        <n v="2.67"/>
        <n v="417.24"/>
        <n v="638"/>
        <n v="290.91000000000003"/>
        <n v="436.36"/>
        <n v="25"/>
        <n v="292.20999999999998"/>
        <n v="33.28"/>
        <n v="284"/>
        <n v="205.9"/>
        <n v="3479.23"/>
        <n v="226.55"/>
        <n v="67.400000000000006"/>
        <n v="8.02"/>
        <n v="801.27"/>
        <n v="36"/>
        <n v="31.39"/>
        <n v="100"/>
        <n v="23.97"/>
        <n v="84.53"/>
        <n v="117.32"/>
        <n v="77.09"/>
        <n v="107.1"/>
        <n v="92.5"/>
        <n v="36.200000000000003"/>
        <n v="37.6"/>
        <n v="192"/>
        <n v="5.18"/>
        <n v="73.88"/>
        <n v="55.79"/>
        <n v="8.76"/>
        <n v="69"/>
        <n v="145.44999999999999"/>
        <n v="123.14"/>
        <n v="268.64"/>
        <n v="179.09"/>
        <n v="537.27"/>
        <n v="358.18"/>
        <n v="81.819999999999993"/>
        <n v="1432.73"/>
        <n v="168.5"/>
        <n v="290.44"/>
        <n v="2056.4299999999998"/>
        <n v="6.9"/>
        <n v="39.92"/>
        <n v="200"/>
        <n v="14.45"/>
        <n v="9.51"/>
        <n v="43.54"/>
        <n v="120.54"/>
        <n v="1320"/>
        <n v="7487.5"/>
        <s v="1970$"/>
        <n v="152.07"/>
        <n v="189.99"/>
        <n v="349.9"/>
        <n v="2507"/>
        <n v="207"/>
        <n v="77.930000000000007"/>
        <n v="14"/>
        <n v="393.17"/>
        <n v="396.8"/>
        <n v="2.2000000000000002"/>
        <n v="89.3"/>
        <n v="36.54"/>
        <n v="155.75"/>
        <n v="17186.310000000001"/>
        <n v="4444"/>
        <n v="630"/>
        <n v="2214.8200000000002"/>
        <n v="502.46"/>
        <n v="-91.78"/>
        <n v="-8.0500000000000007"/>
        <n v="-28.98"/>
        <n v="711.36"/>
        <n v="224.64"/>
        <n v="62.4"/>
        <n v="1400"/>
        <n v="670"/>
        <n v="39.96"/>
        <n v="52.96"/>
        <n v="147.93"/>
        <n v="28.34"/>
        <n v="120.91"/>
        <n v="28.39"/>
        <n v="58.18"/>
        <n v="102.66"/>
        <n v="71.87"/>
        <n v="1.4"/>
        <n v="89.55"/>
        <n v="101.28"/>
        <n v="622.17999999999995"/>
        <n v="161.91"/>
        <n v="1495"/>
        <n v="4212.53"/>
        <n v="-2360.11"/>
        <n v="150.06"/>
        <n v="2951.35"/>
        <n v="78.22"/>
      </sharedItems>
    </cacheField>
    <cacheField name="% IVA" numFmtId="10">
      <sharedItems containsString="0" containsBlank="1" containsNumber="1" minValue="0" maxValue="0.21"/>
    </cacheField>
    <cacheField name="€ IVA " numFmtId="0">
      <sharedItems containsMixedTypes="1" containsNumber="1" minValue="-495.62310000000002" maxValue="3609.1251000000002"/>
    </cacheField>
    <cacheField name="% RETENCION" numFmtId="9">
      <sharedItems containsString="0" containsBlank="1" containsNumber="1" minValue="0" maxValue="0.15"/>
    </cacheField>
    <cacheField name="€ RETENCION" numFmtId="0">
      <sharedItems containsString="0" containsBlank="1" containsNumber="1" minValue="0" maxValue="178.75200000000001"/>
    </cacheField>
    <cacheField name=" TOTAL FRA " numFmtId="0">
      <sharedItems containsBlank="1" containsMixedTypes="1" containsNumber="1" minValue="-2855.7331000000004" maxValue="20795.435100000002"/>
    </cacheField>
    <cacheField name="FORMA DE PAGO" numFmtId="0">
      <sharedItems containsBlank="1"/>
    </cacheField>
    <cacheField name="FECHA DE PAGO " numFmtId="14">
      <sharedItems containsDate="1" containsBlank="1" containsMixedTypes="1" minDate="2022-01-01T00:00:00" maxDate="2022-09-21T00:00:00"/>
    </cacheField>
    <cacheField name="ESTADO" numFmtId="0">
      <sharedItems containsBlank="1"/>
    </cacheField>
    <cacheField name="DATOS BANCARIOS" numFmtId="0">
      <sharedItems containsBlank="1"/>
    </cacheField>
    <cacheField name="AUTORIZADO POR" numFmtId="0">
      <sharedItems containsBlank="1"/>
    </cacheField>
    <cacheField name="COMENTARIOS" numFmtId="0">
      <sharedItems containsBlank="1"/>
    </cacheField>
  </cacheFields>
  <extLst>
    <ext xmlns:x14="http://schemas.microsoft.com/office/spreadsheetml/2009/9/main" uri="{725AE2AE-9491-48be-B2B4-4EB974FC3084}">
      <x14:pivotCacheDefinition pivotCacheId="105122465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3">
  <r>
    <x v="0"/>
    <d v="2022-01-17T00:00:00"/>
    <s v="ESB61193124"/>
    <x v="0"/>
    <s v="202201542"/>
    <x v="0"/>
    <x v="0"/>
    <x v="0"/>
    <x v="0"/>
    <x v="0"/>
    <x v="0"/>
    <n v="0.21"/>
    <n v="91.129499999999993"/>
    <m/>
    <n v="0"/>
    <n v="525.07949999999994"/>
    <s v="DOMICILIADO"/>
    <d v="2022-02-18T00:00:00"/>
    <s v="PAGADO"/>
    <m/>
    <s v="JOOST KRUISSEN"/>
    <m/>
  </r>
  <r>
    <x v="0"/>
    <d v="2022-01-02T00:00:00"/>
    <s v="ESB57720732"/>
    <x v="1"/>
    <s v="J/2200206"/>
    <x v="1"/>
    <x v="0"/>
    <x v="0"/>
    <x v="1"/>
    <x v="1"/>
    <x v="1"/>
    <n v="0.21"/>
    <n v="8.4945000000000004"/>
    <m/>
    <m/>
    <n v="48.944500000000005"/>
    <s v="TRANSFERENCIA"/>
    <d v="2022-02-20T00:00:00"/>
    <s v="PAGADO"/>
    <s v="ES82-0128-0580-8801-0005-5962"/>
    <s v="LOURDES OSUNA"/>
    <m/>
  </r>
  <r>
    <x v="0"/>
    <d v="2022-01-02T00:00:00"/>
    <s v="ESB57720732"/>
    <x v="1"/>
    <s v="J/2200016"/>
    <x v="2"/>
    <x v="0"/>
    <x v="0"/>
    <x v="1"/>
    <x v="1"/>
    <x v="2"/>
    <n v="0.21"/>
    <n v="16.064999999999998"/>
    <m/>
    <m/>
    <n v="92.564999999999998"/>
    <s v="TRANSFERENCIA"/>
    <d v="2022-02-20T00:00:00"/>
    <s v="PAGADO"/>
    <s v="ES82-0128-0580-8801-0005-5962"/>
    <s v="LOURDES OSUNA"/>
    <m/>
  </r>
  <r>
    <x v="0"/>
    <d v="2022-01-06T00:00:00"/>
    <s v="US3059810100"/>
    <x v="2"/>
    <s v="6028"/>
    <x v="3"/>
    <x v="1"/>
    <x v="0"/>
    <x v="2"/>
    <x v="2"/>
    <x v="3"/>
    <n v="0"/>
    <n v="0"/>
    <m/>
    <n v="0"/>
    <n v="1884.95"/>
    <s v="TRANSFERENCIA"/>
    <d v="2022-02-20T00:00:00"/>
    <s v="PAGADO"/>
    <s v="BANK UNITED / ABA: 267090594 / SWIFT: BUFBUS3M / ACC: 9852381395"/>
    <s v="JOOST KRUISSEN"/>
    <m/>
  </r>
  <r>
    <x v="0"/>
    <d v="2022-01-07T00:00:00"/>
    <s v="ESB07931611"/>
    <x v="3"/>
    <s v="1/7/22"/>
    <x v="4"/>
    <x v="0"/>
    <x v="0"/>
    <x v="3"/>
    <x v="3"/>
    <x v="4"/>
    <n v="0.21"/>
    <n v="409.5"/>
    <m/>
    <n v="0"/>
    <n v="2359.5"/>
    <s v="TRANSFERENCIA"/>
    <d v="2022-03-20T00:00:00"/>
    <s v="PAGADO "/>
    <s v="ES61-0081-7041-1300-0127-6731"/>
    <s v="LOURDES OSUNA"/>
    <m/>
  </r>
  <r>
    <x v="0"/>
    <d v="2022-01-07T00:00:00"/>
    <s v="ESB57864456"/>
    <x v="4"/>
    <s v="4781A22"/>
    <x v="5"/>
    <x v="1"/>
    <x v="0"/>
    <x v="4"/>
    <x v="4"/>
    <x v="5"/>
    <n v="0.21"/>
    <n v="46.199999999999996"/>
    <m/>
    <n v="0"/>
    <n v="266.2"/>
    <s v="TRANSFERENCIA"/>
    <d v="2022-02-20T00:00:00"/>
    <s v="PAGADO"/>
    <s v="ES85-0061-0005-7101-2317-0116 / Swift Code: BMARES2M"/>
    <s v="LOURDES OSUNA"/>
    <m/>
  </r>
  <r>
    <x v="0"/>
    <d v="2022-01-14T00:00:00"/>
    <s v="ESA29213527"/>
    <x v="5"/>
    <s v="N-025225"/>
    <x v="6"/>
    <x v="1"/>
    <x v="0"/>
    <x v="4"/>
    <x v="4"/>
    <x v="6"/>
    <n v="0.21"/>
    <n v="32.381999999999998"/>
    <m/>
    <n v="0"/>
    <n v="186.58199999999999"/>
    <s v="TRANSFERENCIA"/>
    <d v="2022-02-20T00:00:00"/>
    <s v="PAGADO"/>
    <s v="ES07-0182-2735-2201-0151-2021"/>
    <s v="JOOST KRUISSEN"/>
    <m/>
  </r>
  <r>
    <x v="0"/>
    <d v="2022-01-01T00:00:00"/>
    <s v="ESA78923125"/>
    <x v="6"/>
    <s v="28-A2M0-010974"/>
    <x v="7"/>
    <x v="2"/>
    <x v="0"/>
    <x v="5"/>
    <x v="5"/>
    <x v="7"/>
    <n v="0.21"/>
    <n v="19.840800000000002"/>
    <m/>
    <m/>
    <n v="114.32080000000001"/>
    <s v="DOMICILIADO"/>
    <d v="2022-01-01T00:00:00"/>
    <s v="PAGADO"/>
    <m/>
    <s v="ENRIQUE REVENGA"/>
    <m/>
  </r>
  <r>
    <x v="0"/>
    <d v="2022-01-26T00:00:00"/>
    <s v="ESB16502437"/>
    <x v="7"/>
    <s v="22/016"/>
    <x v="8"/>
    <x v="1"/>
    <x v="0"/>
    <x v="4"/>
    <x v="4"/>
    <x v="8"/>
    <n v="0.21"/>
    <n v="302.39999999999998"/>
    <m/>
    <n v="0"/>
    <n v="1742.4"/>
    <s v="TRANSFERENCIA"/>
    <d v="2022-02-20T00:00:00"/>
    <s v="PAGADO"/>
    <s v="ES71-2100-1990-6502-0012-2268"/>
    <s v="JOOST KRUISSEN"/>
    <m/>
  </r>
  <r>
    <x v="0"/>
    <d v="2022-01-31T00:00:00"/>
    <s v="ESB57720732"/>
    <x v="1"/>
    <s v="J/2200401"/>
    <x v="9"/>
    <x v="0"/>
    <x v="0"/>
    <x v="1"/>
    <x v="1"/>
    <x v="9"/>
    <n v="0.21"/>
    <n v="12.6"/>
    <m/>
    <n v="0"/>
    <n v="72.599999999999994"/>
    <s v="TRANSFERENCIA"/>
    <d v="2022-02-20T00:00:00"/>
    <s v="PAGADO"/>
    <s v="ES82-0128-0580-8801-0005-5962"/>
    <s v="JOOST KRUISSEN"/>
    <m/>
  </r>
  <r>
    <x v="0"/>
    <d v="2022-01-31T00:00:00"/>
    <s v="ESB20855250"/>
    <x v="8"/>
    <s v="AGP3 01-22"/>
    <x v="10"/>
    <x v="1"/>
    <x v="0"/>
    <x v="4"/>
    <x v="4"/>
    <x v="10"/>
    <n v="0.21"/>
    <n v="1491"/>
    <m/>
    <n v="0"/>
    <n v="8591"/>
    <s v="TRANSFERENCIA"/>
    <d v="2022-02-20T00:00:00"/>
    <s v="PAGADO"/>
    <s v="ES88-0081-7306-6800-0123-9930"/>
    <s v="ENRIQUE REVENGA"/>
    <m/>
  </r>
  <r>
    <x v="0"/>
    <d v="2022-02-01T00:00:00"/>
    <s v="ESA78923125"/>
    <x v="6"/>
    <s v="28-B2M0-018636"/>
    <x v="11"/>
    <x v="2"/>
    <x v="0"/>
    <x v="5"/>
    <x v="5"/>
    <x v="11"/>
    <n v="0.21"/>
    <n v="13.282499999999999"/>
    <m/>
    <n v="0"/>
    <n v="76.532499999999999"/>
    <s v="DOMICILIADO"/>
    <d v="2022-02-01T00:00:00"/>
    <s v="PAGADO"/>
    <m/>
    <s v="ENRIQUE REVENGA"/>
    <m/>
  </r>
  <r>
    <x v="0"/>
    <d v="2022-02-01T00:00:00"/>
    <s v="ESB57259921"/>
    <x v="9"/>
    <s v="220122"/>
    <x v="12"/>
    <x v="1"/>
    <x v="0"/>
    <x v="4"/>
    <x v="4"/>
    <x v="12"/>
    <n v="0.21"/>
    <n v="27.3"/>
    <m/>
    <n v="0"/>
    <n v="157.30000000000001"/>
    <s v="TRANSFERENCIA"/>
    <d v="2022-04-20T00:00:00"/>
    <s v="PAGADO "/>
    <s v="ES47-0049-5755-4421-1648-3978"/>
    <s v="JOOST KRUISSEN"/>
    <m/>
  </r>
  <r>
    <x v="1"/>
    <d v="2022-02-01T00:00:00"/>
    <s v="ESG29073954"/>
    <x v="10"/>
    <n v="718"/>
    <x v="13"/>
    <x v="0"/>
    <x v="0"/>
    <x v="6"/>
    <x v="6"/>
    <x v="13"/>
    <n v="0"/>
    <n v="0"/>
    <m/>
    <n v="0"/>
    <n v="71.7"/>
    <s v="DOMICILIADO"/>
    <d v="2022-02-18T00:00:00"/>
    <s v="PAGADO"/>
    <m/>
    <s v="ENRIQUE REVENGA"/>
    <m/>
  </r>
  <r>
    <x v="2"/>
    <d v="2022-02-02T00:00:00"/>
    <s v="ESQ2873018B"/>
    <x v="11"/>
    <n v="2220200356"/>
    <x v="14"/>
    <x v="1"/>
    <x v="0"/>
    <x v="7"/>
    <x v="7"/>
    <x v="14"/>
    <n v="0.1"/>
    <n v="4"/>
    <m/>
    <n v="0"/>
    <n v="44"/>
    <s v="T/C"/>
    <d v="2022-02-02T00:00:00"/>
    <s v="PAGADO"/>
    <m/>
    <s v="IAGO MAIZ"/>
    <m/>
  </r>
  <r>
    <x v="1"/>
    <d v="2022-02-02T00:00:00"/>
    <s v="ESB88624366"/>
    <x v="1"/>
    <s v="J/2200601"/>
    <x v="15"/>
    <x v="0"/>
    <x v="0"/>
    <x v="1"/>
    <x v="1"/>
    <x v="15"/>
    <n v="0.21"/>
    <n v="6.2894999999999994"/>
    <m/>
    <n v="0"/>
    <n v="36.2395"/>
    <s v="TRANSFERENCIA"/>
    <d v="2022-03-20T00:00:00"/>
    <s v="PAGADO"/>
    <s v="ES82-0128-0580-8801-0005-5962"/>
    <s v="JOOST KRUISSEN"/>
    <m/>
  </r>
  <r>
    <x v="1"/>
    <d v="2022-02-02T00:00:00"/>
    <s v="ESB88624366"/>
    <x v="1"/>
    <s v="J/2200453"/>
    <x v="16"/>
    <x v="0"/>
    <x v="0"/>
    <x v="1"/>
    <x v="1"/>
    <x v="2"/>
    <n v="0.21"/>
    <n v="16.064999999999998"/>
    <m/>
    <n v="0"/>
    <n v="92.564999999999998"/>
    <s v="TRANSFERENCIA"/>
    <d v="2022-03-20T00:00:00"/>
    <s v="PAGADO"/>
    <s v="ES82-0128-0580-8801-0005-5962"/>
    <s v="JOOST KRUISSEN"/>
    <m/>
  </r>
  <r>
    <x v="1"/>
    <d v="2022-02-03T00:00:00"/>
    <s v="ESB07931611"/>
    <x v="3"/>
    <s v="1/480/22"/>
    <x v="17"/>
    <x v="0"/>
    <x v="0"/>
    <x v="3"/>
    <x v="3"/>
    <x v="4"/>
    <n v="0.21"/>
    <n v="409.5"/>
    <m/>
    <n v="0"/>
    <n v="2359.5"/>
    <s v="TRANSFERENCIA"/>
    <d v="2022-04-20T00:00:00"/>
    <s v="PAGADO "/>
    <s v="ES61-0081-7041-1300-0127-6731"/>
    <s v="ENRIQUE REVENGA"/>
    <m/>
  </r>
  <r>
    <x v="1"/>
    <d v="2022-06-13T00:00:00"/>
    <s v="ESA28007748"/>
    <x v="12"/>
    <n v="440671678"/>
    <x v="18"/>
    <x v="0"/>
    <x v="0"/>
    <x v="8"/>
    <x v="8"/>
    <x v="16"/>
    <n v="0"/>
    <n v="0"/>
    <m/>
    <n v="0"/>
    <n v="997.36"/>
    <s v="DOMICILIADO"/>
    <d v="2022-02-16T00:00:00"/>
    <s v="PAGADO"/>
    <m/>
    <m/>
    <m/>
  </r>
  <r>
    <x v="1"/>
    <d v="2022-02-04T00:00:00"/>
    <s v="ESB87242244"/>
    <x v="13"/>
    <s v="220152"/>
    <x v="19"/>
    <x v="0"/>
    <x v="0"/>
    <x v="6"/>
    <x v="6"/>
    <x v="17"/>
    <n v="0.21"/>
    <n v="123.375"/>
    <m/>
    <n v="0"/>
    <n v="710.875"/>
    <s v="TRANSFERENCIA"/>
    <d v="2022-02-20T00:00:00"/>
    <s v="PAGADO"/>
    <s v="ES07-0081-0457-8300-0127-8232"/>
    <s v="ENRIQUE REVENGA"/>
    <m/>
  </r>
  <r>
    <x v="1"/>
    <d v="2022-02-07T00:00:00"/>
    <s v="ESA28812618"/>
    <x v="14"/>
    <s v="ESINV22000000214089"/>
    <x v="20"/>
    <x v="0"/>
    <x v="0"/>
    <x v="9"/>
    <x v="9"/>
    <x v="18"/>
    <n v="0.21"/>
    <n v="37.747499999999995"/>
    <m/>
    <n v="0"/>
    <n v="217.4975"/>
    <s v="METALICO"/>
    <d v="2022-02-07T00:00:00"/>
    <s v="PAGADO"/>
    <m/>
    <s v="JOOST KRUISSEN"/>
    <m/>
  </r>
  <r>
    <x v="1"/>
    <d v="2022-02-07T00:00:00"/>
    <s v="US3059810100"/>
    <x v="2"/>
    <n v="6089"/>
    <x v="21"/>
    <x v="1"/>
    <x v="0"/>
    <x v="2"/>
    <x v="2"/>
    <x v="19"/>
    <n v="0"/>
    <n v="0"/>
    <m/>
    <n v="0"/>
    <n v="1891.18"/>
    <s v="TRANSFERENCIA"/>
    <d v="2022-03-20T00:00:00"/>
    <s v="DEVUELTA"/>
    <s v="BANK UNITED / ABA: 267090594 / SWIFT: BUFBUS3M / ACC: 9852381395"/>
    <s v="JOOST KRUISSEN"/>
    <m/>
  </r>
  <r>
    <x v="1"/>
    <d v="2022-02-08T00:00:00"/>
    <s v="ESA29213527"/>
    <x v="5"/>
    <s v="N-025282"/>
    <x v="22"/>
    <x v="1"/>
    <x v="0"/>
    <x v="4"/>
    <x v="4"/>
    <x v="20"/>
    <n v="0.21"/>
    <n v="54.431999999999995"/>
    <m/>
    <n v="0"/>
    <n v="313.63200000000001"/>
    <s v="TRANSFERENCIA"/>
    <d v="2022-02-20T00:00:00"/>
    <s v="PAGADO"/>
    <s v="ES26-0182-4135-4502-0858-7625"/>
    <s v="JOOST KRUISSEN"/>
    <m/>
  </r>
  <r>
    <x v="1"/>
    <d v="2022-02-15T00:00:00"/>
    <s v="ESB29062395"/>
    <x v="15"/>
    <s v="1/4/R001189"/>
    <x v="23"/>
    <x v="0"/>
    <x v="0"/>
    <x v="10"/>
    <x v="10"/>
    <x v="21"/>
    <n v="0.04"/>
    <n v="0.2656"/>
    <m/>
    <n v="0"/>
    <n v="6.9055999999999997"/>
    <s v="TRANSFERENCIA"/>
    <d v="2022-04-20T00:00:00"/>
    <s v="PAGADO "/>
    <s v="ES16-0081-0255-1500-0101-6507"/>
    <s v="ENRIQUE REVENGA"/>
    <m/>
  </r>
  <r>
    <x v="1"/>
    <d v="2022-02-15T00:00:00"/>
    <s v="ESB29062395"/>
    <x v="15"/>
    <s v="1/4/R001189"/>
    <x v="23"/>
    <x v="0"/>
    <x v="0"/>
    <x v="10"/>
    <x v="10"/>
    <x v="22"/>
    <n v="0.21"/>
    <n v="18.081"/>
    <m/>
    <n v="0"/>
    <n v="104.181"/>
    <s v="TRANSFERENCIA"/>
    <d v="2022-04-20T00:00:00"/>
    <s v="PAGADO "/>
    <s v="ES16-0081-0255-1500-0101-6507"/>
    <s v="ENRIQUE REVENGA"/>
    <m/>
  </r>
  <r>
    <x v="1"/>
    <d v="2022-02-15T00:00:00"/>
    <s v="ESB57259921"/>
    <x v="9"/>
    <n v="220183"/>
    <x v="24"/>
    <x v="0"/>
    <x v="0"/>
    <x v="3"/>
    <x v="3"/>
    <x v="23"/>
    <n v="0.21"/>
    <n v="231"/>
    <m/>
    <n v="0"/>
    <n v="1331"/>
    <s v="TRANSFERENCIA"/>
    <d v="2022-04-20T00:00:00"/>
    <s v="PAGADO "/>
    <s v="ES47-0049-5755-4421-1648-3978"/>
    <s v="ENRIQUE REVENGA"/>
    <m/>
  </r>
  <r>
    <x v="1"/>
    <d v="2022-02-15T00:00:00"/>
    <s v="ESB16502437"/>
    <x v="7"/>
    <s v="22/030"/>
    <x v="25"/>
    <x v="1"/>
    <x v="0"/>
    <x v="4"/>
    <x v="4"/>
    <x v="24"/>
    <n v="0.21"/>
    <n v="201.6"/>
    <m/>
    <n v="0"/>
    <n v="1161.5999999999999"/>
    <s v="TRANSFERENCIA"/>
    <d v="2022-03-20T00:00:00"/>
    <s v="PAGADO"/>
    <s v="ES71-2100-1990-6502-0012-2268"/>
    <s v="JOOST KRUISSEN"/>
    <m/>
  </r>
  <r>
    <x v="1"/>
    <d v="2022-02-15T00:00:00"/>
    <s v="ESB20855250"/>
    <x v="8"/>
    <s v="AGP3 02-22"/>
    <x v="26"/>
    <x v="1"/>
    <x v="0"/>
    <x v="7"/>
    <x v="7"/>
    <x v="25"/>
    <n v="0.21"/>
    <n v="570.72749999999996"/>
    <m/>
    <n v="0"/>
    <n v="3288.4775"/>
    <s v="TRANSFERENCIA"/>
    <d v="2022-04-11T00:00:00"/>
    <s v="PAGADO"/>
    <s v="ES88-0081-7306-6800-0123-9930"/>
    <s v="ENRIQUE REVENGA"/>
    <m/>
  </r>
  <r>
    <x v="1"/>
    <d v="2022-02-15T00:00:00"/>
    <s v="ESB20855250"/>
    <x v="8"/>
    <s v="AGP3 03-22"/>
    <x v="27"/>
    <x v="0"/>
    <x v="0"/>
    <x v="3"/>
    <x v="3"/>
    <x v="26"/>
    <n v="0.21"/>
    <n v="2893.3820999999998"/>
    <m/>
    <n v="0"/>
    <n v="16671.392100000001"/>
    <s v="TRANSFERENCIA"/>
    <d v="2022-04-20T00:00:00"/>
    <s v="PAGADO"/>
    <s v="ES88-0081-7306-6800-0123-9930"/>
    <s v="ENRIQUE REVENGA"/>
    <m/>
  </r>
  <r>
    <x v="1"/>
    <d v="2022-02-04T00:00:00"/>
    <s v="ESB61193124"/>
    <x v="0"/>
    <n v="202203500"/>
    <x v="28"/>
    <x v="0"/>
    <x v="0"/>
    <x v="0"/>
    <x v="0"/>
    <x v="27"/>
    <n v="0"/>
    <n v="0"/>
    <m/>
    <n v="0"/>
    <n v="38"/>
    <s v="DOMICILIADO"/>
    <d v="2022-03-04T00:00:00"/>
    <s v="PAGADO"/>
    <s v="EXENTO DE IVA"/>
    <s v="JOOST KRUISSEN"/>
    <m/>
  </r>
  <r>
    <x v="1"/>
    <d v="2022-02-22T00:00:00"/>
    <s v="ESB07923873"/>
    <x v="16"/>
    <s v="F0220094"/>
    <x v="29"/>
    <x v="0"/>
    <x v="0"/>
    <x v="11"/>
    <x v="11"/>
    <x v="28"/>
    <n v="0.21"/>
    <n v="103.74"/>
    <m/>
    <n v="0"/>
    <n v="597.74"/>
    <s v="TRANSFERENCIA"/>
    <m/>
    <s v="PAGADO"/>
    <m/>
    <s v="JOOST KRUISSEN"/>
    <s v="REMESA JUNIO"/>
  </r>
  <r>
    <x v="1"/>
    <d v="2022-02-25T00:00:00"/>
    <s v="GB826443721"/>
    <x v="17"/>
    <n v="20002767"/>
    <x v="30"/>
    <x v="1"/>
    <x v="0"/>
    <x v="4"/>
    <x v="4"/>
    <x v="29"/>
    <n v="0"/>
    <n v="0"/>
    <m/>
    <n v="0"/>
    <n v="338.85"/>
    <s v="TRANSFERENCIA"/>
    <d v="2022-03-20T00:00:00"/>
    <s v="PAGADO"/>
    <s v="GB31DEUT40508115679800"/>
    <s v="IAGO MAIZ"/>
    <m/>
  </r>
  <r>
    <x v="2"/>
    <d v="2022-02-25T00:00:00"/>
    <s v="GB826443721"/>
    <x v="17"/>
    <s v="G2112001-AGPUB"/>
    <x v="31"/>
    <x v="1"/>
    <x v="0"/>
    <x v="4"/>
    <x v="4"/>
    <x v="30"/>
    <n v="0"/>
    <n v="0"/>
    <m/>
    <n v="0"/>
    <n v="17033.8"/>
    <s v="TRANSFERENCIA"/>
    <d v="2022-03-20T00:00:00"/>
    <s v="PAGADO"/>
    <s v="GB31DEUT40508115679800"/>
    <s v="IAGO MAIZ"/>
    <m/>
  </r>
  <r>
    <x v="1"/>
    <d v="2022-02-28T00:00:00"/>
    <s v="ESB20855250"/>
    <x v="8"/>
    <s v="AGP3 04-22"/>
    <x v="32"/>
    <x v="1"/>
    <x v="0"/>
    <x v="4"/>
    <x v="4"/>
    <x v="10"/>
    <n v="0.21"/>
    <n v="1491"/>
    <m/>
    <n v="0"/>
    <n v="8591"/>
    <s v="TRANSFERENCIA"/>
    <d v="2022-05-20T00:00:00"/>
    <s v="PAGADO"/>
    <s v="ES88-0081-7306-6800-0123-9930"/>
    <s v="ENRIQUE REVENGA"/>
    <m/>
  </r>
  <r>
    <x v="1"/>
    <d v="2022-02-17T00:00:00"/>
    <s v="ESB61193124"/>
    <x v="0"/>
    <n v="202204445"/>
    <x v="33"/>
    <x v="0"/>
    <x v="0"/>
    <x v="3"/>
    <x v="3"/>
    <x v="31"/>
    <n v="0.21"/>
    <n v="93.891000000000005"/>
    <m/>
    <n v="0"/>
    <n v="540.99099999999999"/>
    <s v="DOMICILIADO"/>
    <d v="2022-03-17T00:00:00"/>
    <s v="PAGADO"/>
    <m/>
    <s v="ENRIQUE REVENGA"/>
    <m/>
  </r>
  <r>
    <x v="1"/>
    <d v="2022-02-28T00:00:00"/>
    <s v="ESB87242244"/>
    <x v="13"/>
    <n v="220244"/>
    <x v="34"/>
    <x v="0"/>
    <x v="0"/>
    <x v="6"/>
    <x v="6"/>
    <x v="32"/>
    <n v="0.21"/>
    <n v="2.52"/>
    <m/>
    <n v="0"/>
    <n v="14.52"/>
    <s v="DOMICILIADO"/>
    <d v="2022-04-01T00:00:00"/>
    <s v="PAGADO"/>
    <m/>
    <s v="ENRIQUE REVENGA"/>
    <m/>
  </r>
  <r>
    <x v="3"/>
    <d v="2022-03-01T00:00:00"/>
    <s v="ESB07923873"/>
    <x v="16"/>
    <s v="F1220218"/>
    <x v="35"/>
    <x v="0"/>
    <x v="0"/>
    <x v="12"/>
    <x v="12"/>
    <x v="33"/>
    <n v="0.21"/>
    <n v="9.7187999999999999"/>
    <m/>
    <n v="0"/>
    <n v="55.998800000000003"/>
    <s v="DOMICILIADO"/>
    <d v="2022-03-15T00:00:00"/>
    <s v="PAGADO"/>
    <m/>
    <m/>
    <m/>
  </r>
  <r>
    <x v="3"/>
    <d v="2022-03-01T00:00:00"/>
    <s v="ESB07923873"/>
    <x v="16"/>
    <s v="F1220215"/>
    <x v="36"/>
    <x v="0"/>
    <x v="0"/>
    <x v="11"/>
    <x v="11"/>
    <x v="34"/>
    <n v="0.21"/>
    <n v="126"/>
    <m/>
    <n v="0"/>
    <n v="726"/>
    <s v="DOMICILIADO"/>
    <d v="2022-03-01T00:00:00"/>
    <s v="PAGADO"/>
    <m/>
    <m/>
    <m/>
  </r>
  <r>
    <x v="3"/>
    <d v="2022-03-01T00:00:00"/>
    <s v="ESB07923873"/>
    <x v="16"/>
    <s v="F1220216"/>
    <x v="37"/>
    <x v="0"/>
    <x v="0"/>
    <x v="11"/>
    <x v="11"/>
    <x v="35"/>
    <n v="0.21"/>
    <n v="252"/>
    <m/>
    <n v="0"/>
    <n v="1452"/>
    <s v="DOMICILIADO"/>
    <d v="2022-03-01T00:00:00"/>
    <s v="PAGADO"/>
    <m/>
    <m/>
    <m/>
  </r>
  <r>
    <x v="3"/>
    <d v="2022-03-01T00:00:00"/>
    <s v="ESG29073954"/>
    <x v="10"/>
    <n v="1058"/>
    <x v="38"/>
    <x v="0"/>
    <x v="0"/>
    <x v="6"/>
    <x v="6"/>
    <x v="36"/>
    <n v="0"/>
    <n v="0"/>
    <m/>
    <n v="0"/>
    <n v="21.7"/>
    <s v="DOMICILIADO"/>
    <d v="2022-03-15T00:00:00"/>
    <s v="PAGADO"/>
    <m/>
    <s v="ENRIQUE REVENGA"/>
    <m/>
  </r>
  <r>
    <x v="3"/>
    <d v="2022-03-01T00:00:00"/>
    <s v="ESB61193124"/>
    <x v="0"/>
    <n v="202205931"/>
    <x v="39"/>
    <x v="0"/>
    <x v="0"/>
    <x v="3"/>
    <x v="3"/>
    <x v="37"/>
    <n v="0.21"/>
    <n v="102.47999999999999"/>
    <m/>
    <n v="0"/>
    <n v="590.48"/>
    <s v="DOMICILIADO"/>
    <d v="2022-04-01T00:00:00"/>
    <s v="PAGADO"/>
    <m/>
    <s v="ENRIQUE REVENGA"/>
    <m/>
  </r>
  <r>
    <x v="3"/>
    <d v="2022-03-01T00:00:00"/>
    <s v="ESB61193124"/>
    <x v="0"/>
    <n v="202205931"/>
    <x v="39"/>
    <x v="0"/>
    <x v="0"/>
    <x v="3"/>
    <x v="3"/>
    <x v="38"/>
    <n v="0"/>
    <n v="0"/>
    <m/>
    <n v="0"/>
    <n v="633.46"/>
    <s v="DOMICILIADO"/>
    <d v="2022-04-01T00:00:00"/>
    <s v="PAGADO"/>
    <m/>
    <s v="ENRIQUE REVENGA"/>
    <m/>
  </r>
  <r>
    <x v="3"/>
    <d v="2022-03-02T00:00:00"/>
    <s v="ESB88624366"/>
    <x v="1"/>
    <s v="J/2200960"/>
    <x v="40"/>
    <x v="0"/>
    <x v="0"/>
    <x v="1"/>
    <x v="1"/>
    <x v="15"/>
    <n v="0.21"/>
    <n v="6.2894999999999994"/>
    <m/>
    <n v="0"/>
    <n v="36.2395"/>
    <s v="TRANSFERENCIA"/>
    <d v="2022-05-20T00:00:00"/>
    <s v="PAGADO "/>
    <s v="ES82-0128-0580-8801-0005-5962"/>
    <s v="ENRIQUE REVENGA"/>
    <m/>
  </r>
  <r>
    <x v="2"/>
    <d v="2022-03-03T00:00:00"/>
    <s v="ESB85712198"/>
    <x v="18"/>
    <s v="INV-ES-148210191-2022-3684"/>
    <x v="41"/>
    <x v="0"/>
    <x v="0"/>
    <x v="12"/>
    <x v="12"/>
    <x v="39"/>
    <n v="0.21"/>
    <n v="5.1071999999999997"/>
    <m/>
    <n v="0"/>
    <n v="29.427199999999999"/>
    <s v="T/C"/>
    <s v="A LA VISTA"/>
    <s v="PAGADO"/>
    <m/>
    <s v="ENRIQUE REVENGA"/>
    <m/>
  </r>
  <r>
    <x v="2"/>
    <d v="2022-03-03T00:00:00"/>
    <m/>
    <x v="19"/>
    <s v="DOC-1436019835-2022-438"/>
    <x v="42"/>
    <x v="0"/>
    <x v="0"/>
    <x v="12"/>
    <x v="12"/>
    <x v="40"/>
    <n v="0"/>
    <n v="0"/>
    <m/>
    <n v="0"/>
    <n v="67.98"/>
    <s v="T/C"/>
    <s v="A LA VISTA"/>
    <s v="PAGADO"/>
    <m/>
    <s v="ENRIQUE REVENGA"/>
    <m/>
  </r>
  <r>
    <x v="3"/>
    <d v="2022-03-04T00:00:00"/>
    <s v="DE129497572"/>
    <x v="20"/>
    <n v="20220231"/>
    <x v="43"/>
    <x v="1"/>
    <x v="0"/>
    <x v="4"/>
    <x v="4"/>
    <x v="41"/>
    <n v="0"/>
    <n v="0"/>
    <m/>
    <n v="0"/>
    <n v="201.6"/>
    <s v="TRANSFERENCIA"/>
    <d v="2022-04-20T00:00:00"/>
    <s v="PAGADO "/>
    <s v="DE77701500000902165422"/>
    <s v="JOOST KRUISSEN"/>
    <m/>
  </r>
  <r>
    <x v="2"/>
    <d v="2022-03-08T00:00:00"/>
    <s v="US3059810100"/>
    <x v="2"/>
    <n v="6153"/>
    <x v="44"/>
    <x v="1"/>
    <x v="0"/>
    <x v="2"/>
    <x v="2"/>
    <x v="42"/>
    <n v="0"/>
    <n v="0"/>
    <m/>
    <n v="0"/>
    <n v="2000"/>
    <s v="TRANSFERENCIA"/>
    <d v="2022-04-20T00:00:00"/>
    <s v="PAGADO "/>
    <s v="BANK UNITED / ABA: 267090594 / SWIFT: BUFBUS3M / ACC: 9852381395"/>
    <s v="JOOST KRUISSEN"/>
    <m/>
  </r>
  <r>
    <x v="3"/>
    <d v="2022-03-09T00:00:00"/>
    <s v="ESB07923873"/>
    <x v="16"/>
    <s v="F0220169"/>
    <x v="45"/>
    <x v="0"/>
    <x v="0"/>
    <x v="12"/>
    <x v="12"/>
    <x v="43"/>
    <n v="0.21"/>
    <n v="45.479699999999994"/>
    <m/>
    <n v="0"/>
    <n v="262.04969999999997"/>
    <s v="TRANSFERENCIA "/>
    <m/>
    <s v="PAGADO "/>
    <m/>
    <m/>
    <s v="REMESA JUNIO"/>
  </r>
  <r>
    <x v="2"/>
    <d v="2022-03-15T00:00:00"/>
    <s v="ESW0184081H"/>
    <x v="21"/>
    <s v="ES2T9GCAEUI"/>
    <x v="46"/>
    <x v="0"/>
    <x v="0"/>
    <x v="12"/>
    <x v="12"/>
    <x v="44"/>
    <n v="0.21"/>
    <n v="6.8439000000000005"/>
    <m/>
    <n v="0"/>
    <n v="39.433900000000001"/>
    <s v="T/C"/>
    <s v="A LA VISTA"/>
    <s v="PAGADO"/>
    <m/>
    <s v="JOOST KRUISSEN"/>
    <m/>
  </r>
  <r>
    <x v="2"/>
    <d v="2022-03-15T00:00:00"/>
    <s v="ESB20855250"/>
    <x v="8"/>
    <s v="AGP3 05-22"/>
    <x v="26"/>
    <x v="1"/>
    <x v="0"/>
    <x v="7"/>
    <x v="7"/>
    <x v="45"/>
    <n v="0.21"/>
    <n v="698.92199999999991"/>
    <m/>
    <n v="0"/>
    <n v="4027.1219999999998"/>
    <s v="TRANSFERENCIA"/>
    <d v="2022-04-20T00:00:00"/>
    <s v="PAGADO"/>
    <s v="ES88-0081-7306-6800-0123-9930"/>
    <s v="ENRIQUE REVENGA"/>
    <m/>
  </r>
  <r>
    <x v="3"/>
    <d v="2022-03-16T00:00:00"/>
    <s v="ESB88624366"/>
    <x v="1"/>
    <s v="J/2201141"/>
    <x v="47"/>
    <x v="0"/>
    <x v="0"/>
    <x v="1"/>
    <x v="1"/>
    <x v="46"/>
    <n v="0.21"/>
    <n v="5.2919999999999998"/>
    <m/>
    <n v="0"/>
    <n v="30.491999999999997"/>
    <s v="TRANSFERENCIA"/>
    <d v="2022-04-20T00:00:00"/>
    <s v="PAGADO "/>
    <s v="ES82-0128-0580-8801-0005-5962"/>
    <s v="ENRIQUE REVENGA"/>
    <m/>
  </r>
  <r>
    <x v="3"/>
    <d v="2022-03-17T00:00:00"/>
    <s v="ESB16502437"/>
    <x v="7"/>
    <s v="22/061"/>
    <x v="48"/>
    <x v="3"/>
    <x v="0"/>
    <x v="13"/>
    <x v="13"/>
    <x v="47"/>
    <n v="0.21"/>
    <n v="35.699999999999996"/>
    <m/>
    <n v="0"/>
    <n v="205.7"/>
    <s v="TRANSFERENCIA"/>
    <d v="2022-04-20T00:00:00"/>
    <s v="PAGADO "/>
    <s v="ES71-2100-1990-6502-0012-2268"/>
    <s v="ENRIQUE REVENGA"/>
    <m/>
  </r>
  <r>
    <x v="3"/>
    <d v="2022-03-17T00:00:00"/>
    <s v="ESB57864456"/>
    <x v="22"/>
    <s v="4839A22"/>
    <x v="49"/>
    <x v="1"/>
    <x v="0"/>
    <x v="4"/>
    <x v="4"/>
    <x v="48"/>
    <n v="0.21"/>
    <n v="79.8"/>
    <m/>
    <n v="0"/>
    <n v="459.8"/>
    <s v="TRANSFERENCIA"/>
    <d v="2022-04-20T00:00:00"/>
    <s v="PAGADO "/>
    <s v="ES85-0061-0005-7101-2317-0116"/>
    <s v="ENRIQUE REVENGA"/>
    <m/>
  </r>
  <r>
    <x v="3"/>
    <d v="2022-03-26T00:00:00"/>
    <s v="ESB61193124"/>
    <x v="0"/>
    <n v="202208066"/>
    <x v="50"/>
    <x v="0"/>
    <x v="0"/>
    <x v="0"/>
    <x v="0"/>
    <x v="49"/>
    <n v="0.21"/>
    <n v="16.59"/>
    <m/>
    <n v="0"/>
    <n v="95.59"/>
    <s v="DOMICILIADO"/>
    <d v="2022-04-20T00:00:00"/>
    <s v="PENDIENTE"/>
    <m/>
    <s v="ENRIQUE REVENGA"/>
    <m/>
  </r>
  <r>
    <x v="3"/>
    <d v="2022-03-24T00:00:00"/>
    <s v="ESB38334355"/>
    <x v="23"/>
    <s v="RECIBO FIANZA"/>
    <x v="51"/>
    <x v="1"/>
    <x v="0"/>
    <x v="4"/>
    <x v="4"/>
    <x v="50"/>
    <n v="0"/>
    <n v="0"/>
    <m/>
    <n v="0"/>
    <n v="5172.75"/>
    <s v="TRANSFERENCIA"/>
    <d v="2022-03-20T00:00:00"/>
    <s v="PAGADO"/>
    <s v="ES71-0128-7661-4205-0000-7553"/>
    <s v="JOOST KRUISSEN"/>
    <m/>
  </r>
  <r>
    <x v="3"/>
    <d v="2022-03-31T00:00:00"/>
    <s v="ESB87242244"/>
    <x v="13"/>
    <n v="220370"/>
    <x v="52"/>
    <x v="0"/>
    <x v="0"/>
    <x v="6"/>
    <x v="6"/>
    <x v="32"/>
    <n v="0.21"/>
    <n v="2.52"/>
    <m/>
    <n v="0"/>
    <n v="14.52"/>
    <s v="DOMICILIADO"/>
    <m/>
    <s v="PENDIENTE"/>
    <m/>
    <s v="ENRIQUE REVENGA"/>
    <s v="NO CARGADA EN CUENTA"/>
  </r>
  <r>
    <x v="2"/>
    <d v="2022-03-31T00:00:00"/>
    <s v="ESB93107464"/>
    <x v="24"/>
    <s v="455/22"/>
    <x v="53"/>
    <x v="0"/>
    <x v="0"/>
    <x v="3"/>
    <x v="3"/>
    <x v="51"/>
    <n v="0.21"/>
    <n v="157.07999999999998"/>
    <m/>
    <n v="0"/>
    <n v="905.07999999999993"/>
    <s v="TRANSFERENCIA"/>
    <d v="2022-05-20T00:00:00"/>
    <s v="PAGADO "/>
    <s v="ES98-2103-0201-0600-3000-8328"/>
    <s v="ENRIQUE REVENGA"/>
    <m/>
  </r>
  <r>
    <x v="2"/>
    <d v="2022-03-31T00:00:00"/>
    <s v="ESB20855250"/>
    <x v="8"/>
    <s v="AGP3 06-22"/>
    <x v="10"/>
    <x v="1"/>
    <x v="0"/>
    <x v="4"/>
    <x v="4"/>
    <x v="52"/>
    <n v="0.21"/>
    <n v="1512.3065999999999"/>
    <m/>
    <n v="0"/>
    <n v="8713.766599999999"/>
    <s v="TRANSFERENCIA"/>
    <d v="2022-04-20T00:00:00"/>
    <s v="PAGADO "/>
    <s v="ES88-0081-7306-6800-0123-9930"/>
    <s v="ENRIQUE REVENGA"/>
    <s v="EN REMESA JUNIO "/>
  </r>
  <r>
    <x v="3"/>
    <d v="2022-03-19T00:00:00"/>
    <s v="ESA82018474"/>
    <x v="25"/>
    <s v="TA6S90101185"/>
    <x v="54"/>
    <x v="2"/>
    <x v="0"/>
    <x v="5"/>
    <x v="5"/>
    <x v="53"/>
    <n v="0.21"/>
    <n v="7.3833059999999993"/>
    <m/>
    <n v="0"/>
    <n v="42.541905999999997"/>
    <s v="DOMICILIADO"/>
    <d v="2022-03-19T00:00:00"/>
    <s v="PAGADO"/>
    <m/>
    <s v="ENRIQUE REVENGA"/>
    <m/>
  </r>
  <r>
    <x v="3"/>
    <d v="2022-03-01T00:00:00"/>
    <s v="ESA78923125"/>
    <x v="6"/>
    <s v="28-C2M0-004276"/>
    <x v="55"/>
    <x v="2"/>
    <x v="0"/>
    <x v="5"/>
    <x v="5"/>
    <x v="54"/>
    <n v="0.21"/>
    <n v="37.399866000000003"/>
    <m/>
    <n v="0"/>
    <n v="215.49446600000002"/>
    <s v="DOMICILIADO"/>
    <d v="2022-03-01T00:00:00"/>
    <s v="PAGADO"/>
    <m/>
    <s v="ENRIQUE REVENGA"/>
    <m/>
  </r>
  <r>
    <x v="2"/>
    <d v="2022-04-01T00:00:00"/>
    <s v="ESB07923873"/>
    <x v="16"/>
    <s v="F1220293"/>
    <x v="56"/>
    <x v="0"/>
    <x v="0"/>
    <x v="12"/>
    <x v="12"/>
    <x v="55"/>
    <n v="0.21"/>
    <n v="112.035"/>
    <m/>
    <n v="0"/>
    <n v="645.53499999999997"/>
    <s v="DOMICILIADO"/>
    <d v="2022-04-01T00:00:00"/>
    <s v="PAGADO"/>
    <m/>
    <m/>
    <m/>
  </r>
  <r>
    <x v="2"/>
    <d v="2022-04-01T00:00:00"/>
    <s v="ESB07923873"/>
    <x v="16"/>
    <s v="F1220292"/>
    <x v="57"/>
    <x v="0"/>
    <x v="0"/>
    <x v="11"/>
    <x v="11"/>
    <x v="56"/>
    <n v="0.21"/>
    <n v="378"/>
    <m/>
    <n v="0"/>
    <n v="2178"/>
    <s v="DOMICILIADO"/>
    <d v="2022-04-01T00:00:00"/>
    <s v="PAGADO"/>
    <m/>
    <m/>
    <m/>
  </r>
  <r>
    <x v="2"/>
    <d v="2022-04-01T00:00:00"/>
    <s v="ESB61193124"/>
    <x v="0"/>
    <n v="202209127"/>
    <x v="58"/>
    <x v="0"/>
    <x v="0"/>
    <x v="3"/>
    <x v="3"/>
    <x v="38"/>
    <n v="0"/>
    <n v="0"/>
    <m/>
    <n v="0"/>
    <n v="633.46"/>
    <s v="DOMICILIADO"/>
    <d v="2022-04-01T00:00:00"/>
    <s v="PENDIENTE"/>
    <m/>
    <s v="ENRIQUE REVENGA"/>
    <m/>
  </r>
  <r>
    <x v="2"/>
    <d v="2022-04-01T00:00:00"/>
    <s v="ESB61193124"/>
    <x v="0"/>
    <n v="202209127"/>
    <x v="58"/>
    <x v="0"/>
    <x v="0"/>
    <x v="3"/>
    <x v="3"/>
    <x v="37"/>
    <n v="0.21"/>
    <n v="102.47999999999999"/>
    <m/>
    <n v="0"/>
    <n v="590.48"/>
    <s v="DOMICILIADO"/>
    <d v="2022-04-01T00:00:00"/>
    <s v="PENDIENTE"/>
    <m/>
    <s v="ENRIQUE REVENGA"/>
    <m/>
  </r>
  <r>
    <x v="2"/>
    <d v="2022-04-04T00:00:00"/>
    <s v="ESB07931611"/>
    <x v="3"/>
    <s v="1/1280/22"/>
    <x v="59"/>
    <x v="0"/>
    <x v="0"/>
    <x v="3"/>
    <x v="3"/>
    <x v="4"/>
    <n v="0.21"/>
    <n v="409.5"/>
    <m/>
    <n v="0"/>
    <n v="2359.5"/>
    <s v="TRANSFERENCIA"/>
    <d v="2022-06-20T00:00:00"/>
    <s v="PAGADO "/>
    <s v="ES61-0081-7041-1300-0127-6731"/>
    <s v="ENRIQUE REVENGA"/>
    <s v="EN REMESA JUNIO"/>
  </r>
  <r>
    <x v="2"/>
    <d v="2022-03-02T00:00:00"/>
    <s v="ESB07931611"/>
    <x v="3"/>
    <s v="1/867/22"/>
    <x v="60"/>
    <x v="0"/>
    <x v="0"/>
    <x v="3"/>
    <x v="3"/>
    <x v="4"/>
    <n v="0.21"/>
    <n v="409.5"/>
    <m/>
    <n v="0"/>
    <n v="2359.5"/>
    <s v="TRANSFERENCIA"/>
    <d v="2022-05-20T00:00:00"/>
    <s v="PAGADO "/>
    <s v="ES61-0081-7041-1300-0127-6731"/>
    <s v="ENRIQUE REVENGA"/>
    <m/>
  </r>
  <r>
    <x v="2"/>
    <d v="2022-04-04T00:00:00"/>
    <s v="ESB64589583"/>
    <x v="26"/>
    <s v="V19446"/>
    <x v="61"/>
    <x v="0"/>
    <x v="0"/>
    <x v="0"/>
    <x v="0"/>
    <x v="57"/>
    <n v="0.21"/>
    <n v="210"/>
    <m/>
    <n v="0"/>
    <n v="1210"/>
    <s v="TRANSFERENCIA"/>
    <d v="2022-05-20T00:00:00"/>
    <s v="PAGADO "/>
    <s v="ES23-0182-8174-6102-0176-8187"/>
    <s v="JOOST KRUISSEN"/>
    <m/>
  </r>
  <r>
    <x v="2"/>
    <d v="2022-04-05T00:00:00"/>
    <s v="US3059810100"/>
    <x v="2"/>
    <n v="6209"/>
    <x v="62"/>
    <x v="1"/>
    <x v="0"/>
    <x v="2"/>
    <x v="2"/>
    <x v="42"/>
    <n v="0"/>
    <n v="0"/>
    <m/>
    <n v="0"/>
    <n v="2000"/>
    <s v="TRANSFERENCIA"/>
    <d v="2022-05-20T00:00:00"/>
    <s v="PAGADO "/>
    <s v="BANK UNITED / ABA: 267090594 / SWIFT: BUFBUS3M / ACC: 9852381395"/>
    <s v="JOOST KRUISSEN"/>
    <m/>
  </r>
  <r>
    <x v="2"/>
    <d v="2022-04-11T00:00:00"/>
    <s v="UK710194078"/>
    <x v="27"/>
    <n v="222076"/>
    <x v="63"/>
    <x v="1"/>
    <x v="0"/>
    <x v="2"/>
    <x v="2"/>
    <x v="58"/>
    <n v="0"/>
    <n v="0"/>
    <m/>
    <n v="0"/>
    <n v="1145"/>
    <s v="TRANSFERENCIA"/>
    <d v="2022-04-20T00:00:00"/>
    <s v="PAGADO "/>
    <s v="GB97-HBUK-4012-7667-3696-24"/>
    <s v="SALIM ASEM"/>
    <m/>
  </r>
  <r>
    <x v="2"/>
    <d v="2022-04-01T00:00:00"/>
    <s v="ESA78923125"/>
    <x v="6"/>
    <s v="28-D2M0-002683"/>
    <x v="64"/>
    <x v="2"/>
    <x v="0"/>
    <x v="5"/>
    <x v="5"/>
    <x v="59"/>
    <n v="0.21"/>
    <n v="48.197309999999995"/>
    <m/>
    <n v="0"/>
    <n v="277.70830999999998"/>
    <s v="DOMICILIADO"/>
    <d v="2022-04-01T00:00:00"/>
    <s v="PAGADO"/>
    <m/>
    <s v="ENRIQUE REVENGA"/>
    <m/>
  </r>
  <r>
    <x v="2"/>
    <d v="2022-04-25T00:00:00"/>
    <m/>
    <x v="28"/>
    <s v="G2204003-AGPUB"/>
    <x v="65"/>
    <x v="1"/>
    <x v="0"/>
    <x v="7"/>
    <x v="7"/>
    <x v="60"/>
    <n v="0"/>
    <n v="0"/>
    <m/>
    <n v="0"/>
    <n v="2592.8000000000002"/>
    <s v="TRANSFERENCIA"/>
    <d v="2022-05-20T00:00:00"/>
    <s v="PAGADO "/>
    <s v="BANK OF AMERICA NA, HONG KONG // 6055-44519-028 // BOFAHKHX"/>
    <s v="IAGO MAIZ"/>
    <m/>
  </r>
  <r>
    <x v="2"/>
    <d v="2022-04-28T00:00:00"/>
    <s v="ESB16502437"/>
    <x v="7"/>
    <s v="22/101"/>
    <x v="66"/>
    <x v="1"/>
    <x v="0"/>
    <x v="4"/>
    <x v="4"/>
    <x v="35"/>
    <n v="0.21"/>
    <n v="252"/>
    <m/>
    <n v="0"/>
    <n v="1452"/>
    <s v="TRANSFERENCIA"/>
    <d v="2022-05-20T00:00:00"/>
    <s v="PAGADO "/>
    <s v="ES71-2100-1990-6502-0012-2268"/>
    <s v="IAGO MAIZ"/>
    <m/>
  </r>
  <r>
    <x v="2"/>
    <d v="2022-04-29T00:00:00"/>
    <s v="11440470V"/>
    <x v="29"/>
    <d v="2022-04-28T00:00:00"/>
    <x v="67"/>
    <x v="1"/>
    <x v="0"/>
    <x v="4"/>
    <x v="4"/>
    <x v="61"/>
    <n v="0.21"/>
    <n v="29.7864"/>
    <n v="0.15"/>
    <n v="21.276"/>
    <n v="150.35039999999998"/>
    <s v="TRANSFERENCIA"/>
    <d v="2022-05-20T00:00:00"/>
    <s v="PAGADO "/>
    <s v="ES70-0182-9465-69020516-0819"/>
    <s v="IAGO MAIZ"/>
    <m/>
  </r>
  <r>
    <x v="2"/>
    <d v="2022-04-30T00:00:00"/>
    <s v="ESB93107464"/>
    <x v="24"/>
    <s v="577/22"/>
    <x v="68"/>
    <x v="0"/>
    <x v="0"/>
    <x v="3"/>
    <x v="3"/>
    <x v="62"/>
    <n v="0.21"/>
    <n v="92.399999999999991"/>
    <m/>
    <n v="0"/>
    <n v="532.4"/>
    <s v="TRANSFERENCIA"/>
    <d v="2022-06-20T00:00:00"/>
    <s v="PAGADO "/>
    <s v="ES98-2103-0201-0600-3000-8328"/>
    <s v="ENRIQUE REVENGA"/>
    <s v="EN REMESA JUNIO"/>
  </r>
  <r>
    <x v="2"/>
    <d v="2022-04-30T00:00:00"/>
    <s v="ESB92760594"/>
    <x v="30"/>
    <s v="22M-1306"/>
    <x v="69"/>
    <x v="0"/>
    <x v="0"/>
    <x v="14"/>
    <x v="14"/>
    <x v="63"/>
    <n v="0.21"/>
    <n v="169.60649999999998"/>
    <m/>
    <n v="0"/>
    <n v="977.25649999999996"/>
    <s v="TRANSFERENCIA"/>
    <d v="2022-05-20T00:00:00"/>
    <s v="PAGADO "/>
    <s v="ES13-0182-4277-6302-0157-6089"/>
    <s v="JOOST KRUISSEN"/>
    <s v="PAGADO"/>
  </r>
  <r>
    <x v="2"/>
    <d v="2022-04-19T00:00:00"/>
    <s v="ESA78923125"/>
    <x v="6"/>
    <s v="TA6SA0099475"/>
    <x v="70"/>
    <x v="2"/>
    <x v="0"/>
    <x v="5"/>
    <x v="5"/>
    <x v="64"/>
    <n v="0.21"/>
    <n v="18.814025999999998"/>
    <m/>
    <n v="0"/>
    <n v="108.40462599999999"/>
    <s v="DOMICILIADO"/>
    <m/>
    <s v="PENDIENTE"/>
    <m/>
    <s v="ENRIQUE REVENGA"/>
    <m/>
  </r>
  <r>
    <x v="4"/>
    <d v="2022-05-01T00:00:00"/>
    <s v="ESB07923873"/>
    <x v="16"/>
    <s v="F1220355"/>
    <x v="71"/>
    <x v="0"/>
    <x v="0"/>
    <x v="11"/>
    <x v="11"/>
    <x v="65"/>
    <n v="0.21"/>
    <n v="504"/>
    <m/>
    <n v="0"/>
    <n v="2904"/>
    <s v="DOMICILIADO"/>
    <d v="2022-05-02T00:00:00"/>
    <s v="PAGADO"/>
    <m/>
    <s v="ENRIQUE REVENGA"/>
    <m/>
  </r>
  <r>
    <x v="4"/>
    <d v="2022-05-01T00:00:00"/>
    <s v="ESB07923873"/>
    <x v="16"/>
    <s v="F1220356"/>
    <x v="56"/>
    <x v="0"/>
    <x v="0"/>
    <x v="12"/>
    <x v="12"/>
    <x v="66"/>
    <n v="0.21"/>
    <n v="54.385800000000003"/>
    <m/>
    <n v="0"/>
    <n v="313.36580000000004"/>
    <s v="DOMICILIADO"/>
    <d v="2022-05-02T00:00:00"/>
    <s v="PAGADO"/>
    <m/>
    <s v="ENRIQUE REVENGA"/>
    <m/>
  </r>
  <r>
    <x v="4"/>
    <d v="2022-05-01T00:00:00"/>
    <s v="ESG29073954"/>
    <x v="10"/>
    <n v="1475"/>
    <x v="72"/>
    <x v="0"/>
    <x v="0"/>
    <x v="6"/>
    <x v="6"/>
    <x v="36"/>
    <n v="0"/>
    <n v="0"/>
    <m/>
    <n v="0"/>
    <n v="21.7"/>
    <s v="DOMICILIADO"/>
    <m/>
    <s v="PAGADO"/>
    <m/>
    <s v="ENRIQUE REVENGA"/>
    <m/>
  </r>
  <r>
    <x v="4"/>
    <d v="2022-05-01T00:00:00"/>
    <s v="ESB61193124"/>
    <x v="0"/>
    <n v="202211850"/>
    <x v="58"/>
    <x v="0"/>
    <x v="0"/>
    <x v="3"/>
    <x v="3"/>
    <x v="38"/>
    <n v="0"/>
    <n v="0"/>
    <m/>
    <n v="0"/>
    <n v="633.46"/>
    <s v="DOMICILIADO"/>
    <d v="2022-05-20T00:00:00"/>
    <s v="PAGADO"/>
    <m/>
    <s v="ENRIQUE REVENGA"/>
    <m/>
  </r>
  <r>
    <x v="4"/>
    <d v="2022-05-03T00:00:00"/>
    <s v="ESB07931611"/>
    <x v="3"/>
    <s v="1/1756/22"/>
    <x v="73"/>
    <x v="0"/>
    <x v="0"/>
    <x v="3"/>
    <x v="3"/>
    <x v="4"/>
    <n v="0.21"/>
    <n v="409.5"/>
    <m/>
    <n v="0"/>
    <n v="2392.7800000000002"/>
    <s v="TRANSFERENCIA"/>
    <d v="2022-07-20T00:00:00"/>
    <s v="PENDIENTE"/>
    <s v="ES61-0081-7041-1300-0127-6731"/>
    <s v="ENRIQUE REVENGA"/>
    <m/>
  </r>
  <r>
    <x v="4"/>
    <d v="2022-05-04T00:00:00"/>
    <s v="US3059810100"/>
    <x v="2"/>
    <n v="6254"/>
    <x v="74"/>
    <x v="1"/>
    <x v="0"/>
    <x v="2"/>
    <x v="2"/>
    <x v="42"/>
    <n v="0"/>
    <n v="0"/>
    <m/>
    <n v="0"/>
    <n v="2000"/>
    <s v="TRANSFERENCIA"/>
    <d v="2022-06-20T00:00:00"/>
    <s v="PAGADO "/>
    <s v="BANK UNITED / ABA: 267090594 / SWIFT: BUFBUS3M / ACC: 9852381395"/>
    <s v="JOOST KRUISSEN"/>
    <s v="EN REMESA JUNIO"/>
  </r>
  <r>
    <x v="4"/>
    <d v="2022-05-04T00:00:00"/>
    <s v="ESA29213527"/>
    <x v="5"/>
    <s v="N-025487"/>
    <x v="22"/>
    <x v="0"/>
    <x v="0"/>
    <x v="10"/>
    <x v="10"/>
    <x v="67"/>
    <n v="0.21"/>
    <n v="54.326999999999998"/>
    <m/>
    <n v="0"/>
    <n v="313.02699999999999"/>
    <s v="TRANSFERENCIA"/>
    <d v="2022-05-20T00:00:00"/>
    <s v="PAGADO "/>
    <s v="ES07-0182-2735-2201-0151-2021"/>
    <s v="JOOST KRUISSEN"/>
    <m/>
  </r>
  <r>
    <x v="4"/>
    <d v="2022-05-01T00:00:00"/>
    <s v="ESB61193124"/>
    <x v="0"/>
    <n v="202211850"/>
    <x v="58"/>
    <x v="0"/>
    <x v="0"/>
    <x v="3"/>
    <x v="3"/>
    <x v="37"/>
    <n v="0.21"/>
    <n v="102.47999999999999"/>
    <m/>
    <n v="0"/>
    <n v="590.48"/>
    <s v="DOMICILIADO"/>
    <d v="2022-05-20T00:00:00"/>
    <s v="PAGADO"/>
    <m/>
    <s v="ENRIQUE REVENGA"/>
    <m/>
  </r>
  <r>
    <x v="4"/>
    <d v="2022-05-05T00:00:00"/>
    <s v="ESB61193124"/>
    <x v="0"/>
    <n v="202212114"/>
    <x v="75"/>
    <x v="0"/>
    <x v="0"/>
    <x v="14"/>
    <x v="14"/>
    <x v="68"/>
    <n v="0.21"/>
    <n v="100.8"/>
    <m/>
    <n v="0"/>
    <n v="580.79999999999995"/>
    <s v="DOMICILIADO"/>
    <m/>
    <s v="PENDIENTE"/>
    <m/>
    <s v="ENRIQUE REVENGA"/>
    <m/>
  </r>
  <r>
    <x v="2"/>
    <d v="2022-04-13T00:00:00"/>
    <s v="ESW0011056I"/>
    <x v="31"/>
    <s v="AFES0016026011"/>
    <x v="76"/>
    <x v="1"/>
    <x v="0"/>
    <x v="7"/>
    <x v="7"/>
    <x v="69"/>
    <n v="0"/>
    <n v="0"/>
    <m/>
    <n v="0"/>
    <n v="175.5"/>
    <s v="T/C"/>
    <d v="2022-04-13T00:00:00"/>
    <s v="PAGADO"/>
    <m/>
    <s v="JOOST KRUISSEN"/>
    <m/>
  </r>
  <r>
    <x v="2"/>
    <d v="2022-04-13T00:00:00"/>
    <s v="ESW0011056I"/>
    <x v="31"/>
    <s v="AFES0016026012"/>
    <x v="76"/>
    <x v="1"/>
    <x v="0"/>
    <x v="7"/>
    <x v="7"/>
    <x v="70"/>
    <n v="0"/>
    <n v="0"/>
    <m/>
    <n v="0"/>
    <n v="11"/>
    <s v="T/C"/>
    <d v="2022-04-13T00:00:00"/>
    <s v="PAGADO"/>
    <m/>
    <s v="JOOST KRUISSEN"/>
    <m/>
  </r>
  <r>
    <x v="2"/>
    <d v="2022-04-30T00:00:00"/>
    <s v="IE6388047V"/>
    <x v="32"/>
    <n v="4122113559"/>
    <x v="77"/>
    <x v="1"/>
    <x v="0"/>
    <x v="4"/>
    <x v="4"/>
    <x v="71"/>
    <n v="0"/>
    <n v="0"/>
    <m/>
    <n v="0"/>
    <n v="719.08"/>
    <s v="T/C"/>
    <d v="2022-04-30T00:00:00"/>
    <s v="PAGADO"/>
    <m/>
    <s v="JOOST KRUISSEN"/>
    <m/>
  </r>
  <r>
    <x v="2"/>
    <d v="2022-04-07T00:00:00"/>
    <s v="IE9692928F"/>
    <x v="33"/>
    <s v="FBADS-670-101877699"/>
    <x v="78"/>
    <x v="0"/>
    <x v="0"/>
    <x v="14"/>
    <x v="14"/>
    <x v="72"/>
    <n v="0"/>
    <n v="0"/>
    <m/>
    <n v="0"/>
    <n v="1.5"/>
    <s v="T/C"/>
    <d v="2022-04-07T00:00:00"/>
    <s v="PAGADO"/>
    <m/>
    <s v="JOOST KRUISSEN"/>
    <m/>
  </r>
  <r>
    <x v="2"/>
    <d v="2022-04-08T00:00:00"/>
    <s v="IE9692928F"/>
    <x v="33"/>
    <s v="FBADS-670-101878189"/>
    <x v="78"/>
    <x v="0"/>
    <x v="0"/>
    <x v="14"/>
    <x v="14"/>
    <x v="72"/>
    <n v="0"/>
    <n v="0"/>
    <m/>
    <n v="0"/>
    <n v="1.5"/>
    <s v="T/C"/>
    <d v="2022-04-08T00:00:00"/>
    <s v="PAGADO"/>
    <m/>
    <s v="JOOST KRUISSEN"/>
    <m/>
  </r>
  <r>
    <x v="2"/>
    <d v="2022-04-08T00:00:00"/>
    <s v="IE9692928F"/>
    <x v="33"/>
    <s v="FBADS-670-101878994"/>
    <x v="78"/>
    <x v="0"/>
    <x v="0"/>
    <x v="14"/>
    <x v="14"/>
    <x v="72"/>
    <n v="0"/>
    <n v="0"/>
    <m/>
    <n v="0"/>
    <n v="1.5"/>
    <s v="T/C"/>
    <d v="2022-04-08T00:00:00"/>
    <s v="PAGADO"/>
    <m/>
    <s v="JOOST KRUISSEN"/>
    <m/>
  </r>
  <r>
    <x v="2"/>
    <d v="2022-04-08T00:00:00"/>
    <s v="IE9692928F"/>
    <x v="33"/>
    <s v="FBADS-670-101879363"/>
    <x v="78"/>
    <x v="0"/>
    <x v="0"/>
    <x v="14"/>
    <x v="14"/>
    <x v="73"/>
    <n v="0"/>
    <n v="0"/>
    <m/>
    <n v="0"/>
    <n v="2"/>
    <s v="T/C"/>
    <d v="2022-04-08T00:00:00"/>
    <s v="PAGADO"/>
    <m/>
    <s v="JOOST KRUISSEN"/>
    <m/>
  </r>
  <r>
    <x v="2"/>
    <d v="2022-04-09T00:00:00"/>
    <s v="IE9692928F"/>
    <x v="33"/>
    <s v="FBADS-670-101880509"/>
    <x v="78"/>
    <x v="0"/>
    <x v="0"/>
    <x v="14"/>
    <x v="14"/>
    <x v="73"/>
    <n v="0"/>
    <n v="0"/>
    <m/>
    <n v="0"/>
    <n v="2"/>
    <s v="T/C"/>
    <d v="2022-04-09T00:00:00"/>
    <s v="PAGADO"/>
    <m/>
    <s v="JOOST KRUISSEN"/>
    <m/>
  </r>
  <r>
    <x v="2"/>
    <d v="2022-04-10T00:00:00"/>
    <s v="IE9692928F"/>
    <x v="33"/>
    <s v="FBADS-670-101881737"/>
    <x v="78"/>
    <x v="0"/>
    <x v="0"/>
    <x v="14"/>
    <x v="14"/>
    <x v="74"/>
    <n v="0"/>
    <n v="0"/>
    <m/>
    <n v="0"/>
    <n v="4"/>
    <s v="T/C"/>
    <d v="2022-04-10T00:00:00"/>
    <s v="PAGADO"/>
    <m/>
    <s v="JOOST KRUISSEN"/>
    <m/>
  </r>
  <r>
    <x v="2"/>
    <d v="2022-04-11T00:00:00"/>
    <s v="IE9692928F"/>
    <x v="33"/>
    <s v="FBADS-670-101883033"/>
    <x v="78"/>
    <x v="0"/>
    <x v="0"/>
    <x v="14"/>
    <x v="14"/>
    <x v="75"/>
    <n v="0"/>
    <n v="0"/>
    <m/>
    <n v="0"/>
    <n v="6"/>
    <s v="T/C"/>
    <d v="2022-04-11T00:00:00"/>
    <s v="PAGADO"/>
    <m/>
    <s v="JOOST KRUISSEN"/>
    <m/>
  </r>
  <r>
    <x v="2"/>
    <d v="2022-04-11T00:00:00"/>
    <s v="IE9692928F"/>
    <x v="33"/>
    <s v="FBADS-670-101883475"/>
    <x v="78"/>
    <x v="0"/>
    <x v="0"/>
    <x v="14"/>
    <x v="14"/>
    <x v="76"/>
    <n v="0"/>
    <n v="0"/>
    <m/>
    <n v="0"/>
    <n v="9"/>
    <s v="T/C"/>
    <d v="2022-04-11T00:00:00"/>
    <s v="PAGADO"/>
    <m/>
    <s v="JOOST KRUISSEN"/>
    <m/>
  </r>
  <r>
    <x v="2"/>
    <d v="2022-04-12T00:00:00"/>
    <s v="IE9692928F"/>
    <x v="33"/>
    <s v="FBADS-670-101884720"/>
    <x v="79"/>
    <x v="1"/>
    <x v="0"/>
    <x v="4"/>
    <x v="4"/>
    <x v="32"/>
    <n v="0"/>
    <n v="0"/>
    <m/>
    <n v="0"/>
    <n v="12"/>
    <s v="T/C"/>
    <d v="2022-04-12T00:00:00"/>
    <s v="PAGADO"/>
    <m/>
    <s v="JOOST KRUISSEN"/>
    <m/>
  </r>
  <r>
    <x v="2"/>
    <d v="2022-04-13T00:00:00"/>
    <s v="IE9692928F"/>
    <x v="33"/>
    <s v="FBADS-670-101885510"/>
    <x v="79"/>
    <x v="1"/>
    <x v="0"/>
    <x v="4"/>
    <x v="4"/>
    <x v="32"/>
    <n v="0"/>
    <n v="0"/>
    <m/>
    <n v="0"/>
    <n v="12"/>
    <s v="T/C"/>
    <d v="2022-04-13T00:00:00"/>
    <s v="PAGADO"/>
    <m/>
    <s v="JOOST KRUISSEN"/>
    <m/>
  </r>
  <r>
    <x v="2"/>
    <d v="2022-04-14T00:00:00"/>
    <s v="IE9692928F"/>
    <x v="33"/>
    <s v="FBADS-670-101887185"/>
    <x v="79"/>
    <x v="1"/>
    <x v="0"/>
    <x v="4"/>
    <x v="4"/>
    <x v="77"/>
    <n v="0"/>
    <n v="0"/>
    <m/>
    <n v="0"/>
    <n v="20"/>
    <s v="T/C"/>
    <d v="2022-04-14T00:00:00"/>
    <s v="PAGADO"/>
    <m/>
    <s v="JOOST KRUISSEN"/>
    <m/>
  </r>
  <r>
    <x v="2"/>
    <d v="2022-04-16T00:00:00"/>
    <s v="IE9692928F"/>
    <x v="33"/>
    <s v="FBADS-670-101889596"/>
    <x v="79"/>
    <x v="1"/>
    <x v="0"/>
    <x v="4"/>
    <x v="4"/>
    <x v="78"/>
    <n v="0"/>
    <n v="0"/>
    <m/>
    <n v="0"/>
    <n v="30"/>
    <s v="T/C"/>
    <d v="2022-04-16T00:00:00"/>
    <s v="PAGADO"/>
    <m/>
    <s v="JOOST KRUISSEN"/>
    <m/>
  </r>
  <r>
    <x v="2"/>
    <d v="2022-04-18T00:00:00"/>
    <s v="IE9692928F"/>
    <x v="33"/>
    <s v="FBADS-670-101892393"/>
    <x v="79"/>
    <x v="1"/>
    <x v="0"/>
    <x v="4"/>
    <x v="4"/>
    <x v="14"/>
    <n v="0"/>
    <n v="0"/>
    <m/>
    <n v="0"/>
    <n v="40"/>
    <s v="T/C"/>
    <d v="2022-04-18T00:00:00"/>
    <s v="PAGADO"/>
    <m/>
    <s v="JOOST KRUISSEN"/>
    <m/>
  </r>
  <r>
    <x v="2"/>
    <d v="2022-04-20T00:00:00"/>
    <s v="IE9692928F"/>
    <x v="33"/>
    <s v="FBADS-670-101895673"/>
    <x v="79"/>
    <x v="1"/>
    <x v="0"/>
    <x v="4"/>
    <x v="4"/>
    <x v="14"/>
    <n v="0"/>
    <n v="0"/>
    <m/>
    <n v="0"/>
    <n v="40"/>
    <s v="T/C"/>
    <d v="2022-04-20T00:00:00"/>
    <s v="PAGADO"/>
    <m/>
    <s v="JOOST KRUISSEN"/>
    <m/>
  </r>
  <r>
    <x v="2"/>
    <d v="2022-04-24T00:00:00"/>
    <s v="IE9692928F"/>
    <x v="33"/>
    <s v="FBADS-670-101901665"/>
    <x v="79"/>
    <x v="1"/>
    <x v="0"/>
    <x v="4"/>
    <x v="4"/>
    <x v="79"/>
    <n v="0"/>
    <n v="0"/>
    <m/>
    <n v="0"/>
    <n v="70"/>
    <s v="T/C"/>
    <d v="2022-04-24T00:00:00"/>
    <s v="PAGADO"/>
    <m/>
    <s v="JOOST KRUISSEN"/>
    <m/>
  </r>
  <r>
    <x v="5"/>
    <m/>
    <m/>
    <x v="34"/>
    <m/>
    <x v="80"/>
    <x v="4"/>
    <x v="0"/>
    <x v="15"/>
    <x v="15"/>
    <x v="80"/>
    <m/>
    <n v="0"/>
    <m/>
    <n v="0"/>
    <n v="0"/>
    <m/>
    <m/>
    <m/>
    <m/>
    <m/>
    <m/>
  </r>
  <r>
    <x v="4"/>
    <d v="2022-04-29T00:00:00"/>
    <s v="ESB29111150"/>
    <x v="35"/>
    <n v="1156"/>
    <x v="81"/>
    <x v="1"/>
    <x v="0"/>
    <x v="4"/>
    <x v="4"/>
    <x v="81"/>
    <n v="0"/>
    <n v="0"/>
    <m/>
    <n v="0"/>
    <n v="120"/>
    <s v="TRANSFERENCIA"/>
    <d v="2022-05-20T00:00:00"/>
    <s v="PENDIENTE"/>
    <s v="ES95-0182-4135-4401-0151-8511"/>
    <s v=" BORJA BAEZ"/>
    <m/>
  </r>
  <r>
    <x v="4"/>
    <d v="2022-04-29T00:00:00"/>
    <s v="ESB87242244"/>
    <x v="13"/>
    <n v="220370"/>
    <x v="82"/>
    <x v="0"/>
    <x v="0"/>
    <x v="6"/>
    <x v="6"/>
    <x v="82"/>
    <n v="0.21"/>
    <n v="4.41"/>
    <m/>
    <n v="0"/>
    <n v="25.41"/>
    <s v="DOMICILIADO"/>
    <m/>
    <s v="PAGADO"/>
    <m/>
    <s v="ENRIQUE REVENGA"/>
    <m/>
  </r>
  <r>
    <x v="4"/>
    <d v="2022-05-12T00:00:00"/>
    <m/>
    <x v="36"/>
    <s v="3035010240-1"/>
    <x v="83"/>
    <x v="1"/>
    <x v="0"/>
    <x v="2"/>
    <x v="2"/>
    <x v="83"/>
    <m/>
    <n v="0"/>
    <m/>
    <n v="0"/>
    <n v="2955.75"/>
    <s v="TRANSFERENCIA"/>
    <d v="2022-05-20T00:00:00"/>
    <s v="PAGADO "/>
    <s v="GB70-HBUK-4012-7684-3074-74 // HBUKGB4B"/>
    <s v="IAGO MAIZ"/>
    <m/>
  </r>
  <r>
    <x v="4"/>
    <d v="2022-05-30T00:00:00"/>
    <s v="ESB87242244"/>
    <x v="13"/>
    <n v="220628"/>
    <x v="84"/>
    <x v="0"/>
    <x v="0"/>
    <x v="6"/>
    <x v="6"/>
    <x v="78"/>
    <n v="0.21"/>
    <n v="6.3"/>
    <m/>
    <n v="0"/>
    <n v="36.299999999999997"/>
    <s v="DOMICILIADO"/>
    <m/>
    <s v="PAGADO"/>
    <m/>
    <s v="ENRIQUE REVENGA"/>
    <m/>
  </r>
  <r>
    <x v="4"/>
    <d v="2022-05-19T00:00:00"/>
    <s v="ESA82018474"/>
    <x v="25"/>
    <s v="TA6UX0098242"/>
    <x v="85"/>
    <x v="2"/>
    <x v="0"/>
    <x v="5"/>
    <x v="5"/>
    <x v="84"/>
    <n v="0.21"/>
    <n v="23.442299999999999"/>
    <m/>
    <m/>
    <n v="135.07229999999998"/>
    <s v="DOMICILIADO"/>
    <d v="2022-05-19T00:00:00"/>
    <s v="PAGADO "/>
    <m/>
    <s v="ENRIQUE REVENGA"/>
    <m/>
  </r>
  <r>
    <x v="4"/>
    <d v="2022-05-01T00:00:00"/>
    <s v="ESA78923125"/>
    <x v="6"/>
    <s v="28-E2M0-001066"/>
    <x v="86"/>
    <x v="2"/>
    <x v="0"/>
    <x v="5"/>
    <x v="5"/>
    <x v="85"/>
    <n v="0.21"/>
    <n v="81.355911000000006"/>
    <m/>
    <n v="0"/>
    <n v="468.76501100000002"/>
    <s v="DOMICILIADO"/>
    <d v="2022-05-02T00:00:00"/>
    <s v="PAGADO"/>
    <m/>
    <s v="ENRIQUE REVENGA"/>
    <m/>
  </r>
  <r>
    <x v="4"/>
    <d v="2022-05-19T00:00:00"/>
    <s v="ESB16502437"/>
    <x v="7"/>
    <s v="22/115"/>
    <x v="87"/>
    <x v="1"/>
    <x v="0"/>
    <x v="4"/>
    <x v="4"/>
    <x v="35"/>
    <n v="0.21"/>
    <n v="252"/>
    <m/>
    <n v="0"/>
    <n v="1452"/>
    <s v="TRANSFERENCIA"/>
    <d v="2022-06-20T00:00:00"/>
    <s v="PAGADO "/>
    <s v="ES71-2100-1990-6502-0012-2268"/>
    <s v="IAGO MAIZ"/>
    <s v="EN REMESA JUNIO"/>
  </r>
  <r>
    <x v="4"/>
    <d v="2022-05-14T00:00:00"/>
    <s v="ESB29062395"/>
    <x v="15"/>
    <s v="1/4/R003892"/>
    <x v="88"/>
    <x v="0"/>
    <x v="0"/>
    <x v="10"/>
    <x v="10"/>
    <x v="86"/>
    <n v="0.21"/>
    <n v="21.281400000000001"/>
    <m/>
    <n v="0"/>
    <n v="122.62140000000001"/>
    <s v="TRANSFERENCIA"/>
    <d v="2022-07-20T00:00:00"/>
    <s v="PENDIENTE"/>
    <s v="ES16-0081-0255-1500-0101-6507"/>
    <s v="ENRIQUE REVENGA"/>
    <m/>
  </r>
  <r>
    <x v="4"/>
    <d v="2022-05-03T00:00:00"/>
    <s v="ESB92903517"/>
    <x v="37"/>
    <s v="C212421"/>
    <x v="89"/>
    <x v="2"/>
    <x v="0"/>
    <x v="5"/>
    <x v="5"/>
    <x v="87"/>
    <n v="0.21"/>
    <n v="53.655000000000001"/>
    <m/>
    <n v="0"/>
    <n v="309.15499999999997"/>
    <s v="DOMICILIADO"/>
    <m/>
    <s v="PENDIENTE"/>
    <m/>
    <s v="ENRIQUE REVENGA"/>
    <m/>
  </r>
  <r>
    <x v="6"/>
    <d v="2022-06-01T00:00:00"/>
    <s v="ESB07923873"/>
    <x v="16"/>
    <s v="F1220414"/>
    <x v="90"/>
    <x v="0"/>
    <x v="0"/>
    <x v="11"/>
    <x v="11"/>
    <x v="88"/>
    <n v="0.21"/>
    <n v="630.41999999999996"/>
    <m/>
    <n v="0"/>
    <n v="3632.42"/>
    <s v="DOMICILIADO"/>
    <d v="2022-06-01T00:00:00"/>
    <s v="PAGADO "/>
    <m/>
    <s v="ENRIQUE REVENGA"/>
    <m/>
  </r>
  <r>
    <x v="4"/>
    <d v="2022-05-27T00:00:00"/>
    <s v="ESB29150901"/>
    <x v="38"/>
    <s v="22/010/011225"/>
    <x v="91"/>
    <x v="5"/>
    <x v="1"/>
    <x v="16"/>
    <x v="16"/>
    <x v="89"/>
    <n v="0.04"/>
    <n v="0.38079999999999997"/>
    <m/>
    <n v="0"/>
    <n v="9.9008000000000003"/>
    <s v="TRANSFERENCIA"/>
    <d v="2022-07-20T00:00:00"/>
    <s v="PENDIENTE"/>
    <s v="ES56-0075-0161-5706-0102-1807"/>
    <s v="IKER GONZALEZ"/>
    <m/>
  </r>
  <r>
    <x v="4"/>
    <d v="2022-05-27T00:00:00"/>
    <s v="ESB29150901"/>
    <x v="38"/>
    <s v="22/010/011225"/>
    <x v="91"/>
    <x v="5"/>
    <x v="1"/>
    <x v="16"/>
    <x v="16"/>
    <x v="90"/>
    <n v="0.1"/>
    <n v="13.013"/>
    <m/>
    <n v="0"/>
    <n v="143.143"/>
    <s v="TRANSFERENCIA"/>
    <d v="2022-07-20T00:00:00"/>
    <s v="PENDIENTE"/>
    <s v="ES56-0075-0161-5706-0102-1807"/>
    <s v="IKER GONZALEZ"/>
    <m/>
  </r>
  <r>
    <x v="4"/>
    <d v="2022-05-27T00:00:00"/>
    <s v="ESB29150901"/>
    <x v="38"/>
    <s v="22/010/011225"/>
    <x v="91"/>
    <x v="5"/>
    <x v="1"/>
    <x v="16"/>
    <x v="16"/>
    <x v="91"/>
    <n v="0.21"/>
    <n v="3.1457999999999999"/>
    <m/>
    <n v="0"/>
    <n v="18.125800000000002"/>
    <s v="TRANSFERENCIA"/>
    <d v="2022-07-20T00:00:00"/>
    <s v="PENDIENTE"/>
    <s v="ES56-0075-0161-5706-0102-1807"/>
    <s v="IKER GONZALEZ"/>
    <m/>
  </r>
  <r>
    <x v="4"/>
    <d v="2022-05-17T00:00:00"/>
    <s v="11440470V"/>
    <x v="29"/>
    <s v="2022/05/24"/>
    <x v="92"/>
    <x v="1"/>
    <x v="0"/>
    <x v="4"/>
    <x v="4"/>
    <x v="92"/>
    <n v="0.21"/>
    <n v="46.720799999999997"/>
    <n v="0.15"/>
    <n v="33.372"/>
    <n v="235.82879999999994"/>
    <s v="TRANSFERENCIA"/>
    <d v="2022-06-20T00:00:00"/>
    <s v="PAGADO "/>
    <s v="ES70-0182-9465-6902-0516-0819"/>
    <s v="IAGO MAIZ"/>
    <s v="EN REMESA JUNIO"/>
  </r>
  <r>
    <x v="4"/>
    <d v="2022-05-19T00:00:00"/>
    <s v="11440470V"/>
    <x v="29"/>
    <s v="2022/05/25"/>
    <x v="93"/>
    <x v="1"/>
    <x v="0"/>
    <x v="4"/>
    <x v="4"/>
    <x v="93"/>
    <n v="0.21"/>
    <n v="250.25280000000001"/>
    <n v="0.15"/>
    <n v="178.75200000000001"/>
    <n v="1263.1808000000001"/>
    <s v="TRANSFERENCIA"/>
    <d v="2022-06-20T00:00:00"/>
    <s v="PAGADO "/>
    <s v="ES70-0182-9465-6902-0516-0819"/>
    <s v="IAGO MAIZ"/>
    <s v="EN REMESA JUNIO"/>
  </r>
  <r>
    <x v="4"/>
    <d v="2022-05-23T00:00:00"/>
    <s v="11440470V"/>
    <x v="29"/>
    <s v="2022/05/30"/>
    <x v="93"/>
    <x v="1"/>
    <x v="0"/>
    <x v="4"/>
    <x v="4"/>
    <x v="94"/>
    <n v="0.21"/>
    <n v="71.727599999999995"/>
    <n v="0.15"/>
    <n v="51.234000000000002"/>
    <n v="362.05360000000002"/>
    <s v="TRANSFERENCIA"/>
    <d v="2022-06-20T00:00:00"/>
    <s v="PAGADO "/>
    <s v="ES70-0182-9465-6902-0516-0819"/>
    <s v="IAGO MAIZ"/>
    <s v="EN REMESA JUNIO"/>
  </r>
  <r>
    <x v="4"/>
    <d v="2022-05-25T00:00:00"/>
    <s v="11440470V"/>
    <x v="29"/>
    <s v="2022/05/35"/>
    <x v="94"/>
    <x v="1"/>
    <x v="0"/>
    <x v="4"/>
    <x v="4"/>
    <x v="95"/>
    <n v="0.21"/>
    <n v="106.83959999999999"/>
    <n v="0.15"/>
    <n v="76.313999999999993"/>
    <n v="539.28560000000004"/>
    <s v="TRANSFERENCIA"/>
    <d v="2022-06-20T00:00:00"/>
    <s v="PAGADO "/>
    <s v="ES70-0182-9465-6902-0516-0819"/>
    <s v="IAGO MAIZ"/>
    <s v="EN REMESA JUNIO"/>
  </r>
  <r>
    <x v="4"/>
    <d v="2022-05-19T00:00:00"/>
    <s v="GB219585381"/>
    <x v="39"/>
    <s v="INV20220"/>
    <x v="95"/>
    <x v="1"/>
    <x v="0"/>
    <x v="7"/>
    <x v="7"/>
    <x v="96"/>
    <n v="0"/>
    <n v="0"/>
    <m/>
    <n v="0"/>
    <n v="7950"/>
    <s v="TRANSFERENCIA"/>
    <d v="2022-05-20T00:00:00"/>
    <s v="PAGADO 50%"/>
    <s v="GB23-BUKB-2090-5683-5101-07"/>
    <s v="IAGO MAIZ"/>
    <m/>
  </r>
  <r>
    <x v="4"/>
    <d v="2022-05-25T00:00:00"/>
    <s v="ESB29111150"/>
    <x v="35"/>
    <n v="1203"/>
    <x v="96"/>
    <x v="1"/>
    <x v="0"/>
    <x v="4"/>
    <x v="4"/>
    <x v="97"/>
    <n v="0.21"/>
    <n v="220.5"/>
    <m/>
    <n v="0"/>
    <n v="1270.5"/>
    <s v="TRANSFERENCIA"/>
    <d v="2022-07-20T00:00:00"/>
    <s v="PENDIENTE"/>
    <s v="ES95-0182-4135-4401-0151-8511"/>
    <s v="BORJA BAEZ"/>
    <m/>
  </r>
  <r>
    <x v="4"/>
    <d v="2022-05-24T00:00:00"/>
    <s v="ESB05331566"/>
    <x v="40"/>
    <s v="MI-PH000029"/>
    <x v="97"/>
    <x v="1"/>
    <x v="0"/>
    <x v="7"/>
    <x v="7"/>
    <x v="98"/>
    <n v="0.1"/>
    <n v="58.364000000000004"/>
    <m/>
    <n v="0"/>
    <n v="642.00400000000002"/>
    <s v="TRANSFERENCIA"/>
    <d v="2022-06-20T00:00:00"/>
    <s v="PAGADO "/>
    <s v="ES71-0182-5483-4202-0151-9363"/>
    <s v="BORJA BAEZ"/>
    <s v="EN REMESA JUNIO "/>
  </r>
  <r>
    <x v="4"/>
    <d v="2022-04-30T00:00:00"/>
    <s v="ESB38334355"/>
    <x v="23"/>
    <s v="50-22040017"/>
    <x v="98"/>
    <x v="1"/>
    <x v="0"/>
    <x v="4"/>
    <x v="4"/>
    <x v="99"/>
    <n v="0.21"/>
    <n v="897.75"/>
    <m/>
    <n v="0"/>
    <n v="5172.75"/>
    <s v="TRANSFERENCIA"/>
    <d v="2022-05-20T00:00:00"/>
    <s v="PAGADO "/>
    <s v="ES71-0128-7661-4205-0000-7553"/>
    <s v="IAGO MAIZ"/>
    <m/>
  </r>
  <r>
    <x v="4"/>
    <d v="2022-04-30T00:00:00"/>
    <s v="ESB20855250"/>
    <x v="8"/>
    <s v="AGP3 07-22"/>
    <x v="10"/>
    <x v="1"/>
    <x v="0"/>
    <x v="4"/>
    <x v="4"/>
    <x v="10"/>
    <n v="0.21"/>
    <n v="1491"/>
    <m/>
    <n v="0"/>
    <n v="8591"/>
    <s v="TRANSFERENCIA"/>
    <d v="2022-05-20T00:00:00"/>
    <s v="PAGADO "/>
    <s v="ES88-0081-7306-6800-0123-9930"/>
    <s v="ENRIQUE REVENGA"/>
    <s v="EN REMESA JUNIO "/>
  </r>
  <r>
    <x v="4"/>
    <d v="2022-05-30T00:00:00"/>
    <s v="ESA29126042"/>
    <x v="41"/>
    <s v="FV22008576"/>
    <x v="91"/>
    <x v="5"/>
    <x v="1"/>
    <x v="16"/>
    <x v="16"/>
    <x v="100"/>
    <n v="0.04"/>
    <n v="5.8027999999999995"/>
    <m/>
    <n v="0"/>
    <n v="150.87279999999998"/>
    <s v="TRANSFERENCIA"/>
    <d v="2022-07-20T00:00:00"/>
    <s v="PENDIENTE"/>
    <s v="ES92-0081-0616-19-0002230927"/>
    <s v="IKER GONZALEZ"/>
    <m/>
  </r>
  <r>
    <x v="4"/>
    <d v="2022-05-30T00:00:00"/>
    <s v="ESA29126042"/>
    <x v="41"/>
    <s v="FV22008576"/>
    <x v="91"/>
    <x v="5"/>
    <x v="1"/>
    <x v="16"/>
    <x v="16"/>
    <x v="101"/>
    <n v="0.1"/>
    <n v="5.5430000000000001"/>
    <m/>
    <n v="0"/>
    <n v="60.972999999999999"/>
    <s v="TRANSFERENCIA"/>
    <d v="2022-07-20T00:00:00"/>
    <s v="PENDIENTE"/>
    <s v="ES92-0081-0616-19-0002230927"/>
    <s v="IKER GONZALEZ"/>
    <m/>
  </r>
  <r>
    <x v="4"/>
    <d v="2022-05-30T00:00:00"/>
    <s v="ESB29150901"/>
    <x v="38"/>
    <s v="22/010/011376"/>
    <x v="91"/>
    <x v="5"/>
    <x v="1"/>
    <x v="16"/>
    <x v="16"/>
    <x v="102"/>
    <n v="0.04"/>
    <n v="0.752"/>
    <m/>
    <n v="0"/>
    <n v="19.552"/>
    <s v="TRANSFERENCIA"/>
    <d v="2022-07-20T00:00:00"/>
    <s v="PENDIENTE"/>
    <s v="ES56-0075-0161-5706-0102-1807"/>
    <s v="IKER GONZALEZ"/>
    <m/>
  </r>
  <r>
    <x v="4"/>
    <d v="2022-05-30T00:00:00"/>
    <s v="ESB29150901"/>
    <x v="38"/>
    <s v="22/010/011376"/>
    <x v="91"/>
    <x v="5"/>
    <x v="1"/>
    <x v="16"/>
    <x v="16"/>
    <x v="103"/>
    <n v="0.1"/>
    <n v="3.6020000000000003"/>
    <m/>
    <n v="0"/>
    <n v="39.622"/>
    <s v="TRANSFERENCIA"/>
    <d v="2022-07-20T00:00:00"/>
    <s v="PENDIENTE"/>
    <s v="ES56-0075-0161-5706-0102-1807"/>
    <s v="IKER GONZALEZ"/>
    <m/>
  </r>
  <r>
    <x v="4"/>
    <d v="2022-05-30T00:00:00"/>
    <s v="ESB29150901"/>
    <x v="38"/>
    <s v="22/010/011375"/>
    <x v="91"/>
    <x v="5"/>
    <x v="1"/>
    <x v="16"/>
    <x v="16"/>
    <x v="104"/>
    <n v="0.21"/>
    <n v="10.075799999999999"/>
    <m/>
    <n v="0"/>
    <n v="58.055799999999998"/>
    <s v="TRANSFERENCIA"/>
    <d v="2022-07-20T00:00:00"/>
    <s v="PENDIENTE"/>
    <s v="ES56-0075-0161-5706-0102-1807"/>
    <s v="IKER GONZALEZ"/>
    <m/>
  </r>
  <r>
    <x v="4"/>
    <d v="2022-04-30T00:00:00"/>
    <s v="US112047552"/>
    <x v="42"/>
    <n v="11284898"/>
    <x v="99"/>
    <x v="1"/>
    <x v="0"/>
    <x v="4"/>
    <x v="4"/>
    <x v="105"/>
    <n v="0"/>
    <n v="0"/>
    <m/>
    <n v="0"/>
    <n v="6.05"/>
    <s v="TRANSFERENCIA"/>
    <d v="2022-06-20T00:00:00"/>
    <s v="PAGADO"/>
    <s v="DE63500109000017902014"/>
    <s v="ENRIQUE REVENGA"/>
    <m/>
  </r>
  <r>
    <x v="4"/>
    <d v="2022-04-30T00:00:00"/>
    <s v="US112047552"/>
    <x v="42"/>
    <n v="11307039"/>
    <x v="100"/>
    <x v="1"/>
    <x v="0"/>
    <x v="4"/>
    <x v="4"/>
    <x v="106"/>
    <n v="0"/>
    <n v="0"/>
    <m/>
    <n v="0"/>
    <n v="100.19"/>
    <s v="TRANSFERENCIA"/>
    <d v="2022-06-20T00:00:00"/>
    <s v="PAGADO "/>
    <s v="DE63500109000017902014"/>
    <s v="ENRIQUE REVENGA"/>
    <s v="REMESA JUNIO "/>
  </r>
  <r>
    <x v="4"/>
    <d v="2022-05-31T00:00:00"/>
    <s v="ESB29899564"/>
    <x v="43"/>
    <s v="A/2022007705"/>
    <x v="91"/>
    <x v="5"/>
    <x v="1"/>
    <x v="16"/>
    <x v="16"/>
    <x v="107"/>
    <n v="0.04"/>
    <n v="0.10680000000000001"/>
    <m/>
    <n v="0"/>
    <n v="2.7767999999999997"/>
    <s v="TRANSFERENCIA"/>
    <d v="2022-07-20T00:00:00"/>
    <s v="PENDIENTE"/>
    <s v="ES4621001873110200022089"/>
    <s v="IKER GONZALEZ"/>
    <m/>
  </r>
  <r>
    <x v="4"/>
    <d v="2022-05-31T00:00:00"/>
    <s v="ESB29899564"/>
    <x v="43"/>
    <s v="A/2022007705"/>
    <x v="91"/>
    <x v="5"/>
    <x v="1"/>
    <x v="16"/>
    <x v="16"/>
    <x v="108"/>
    <n v="0.1"/>
    <n v="41.724000000000004"/>
    <m/>
    <n v="0"/>
    <n v="458.964"/>
    <s v="TRANSFERENCIA"/>
    <d v="2022-07-20T00:00:00"/>
    <s v="PENDIENTE"/>
    <s v="ES4621001873110200022089"/>
    <s v="IKER GONZALEZ"/>
    <m/>
  </r>
  <r>
    <x v="4"/>
    <d v="2022-05-31T00:00:00"/>
    <s v="ESB93107464"/>
    <x v="24"/>
    <s v="666/22"/>
    <x v="101"/>
    <x v="0"/>
    <x v="0"/>
    <x v="3"/>
    <x v="3"/>
    <x v="109"/>
    <n v="0.21"/>
    <n v="133.97999999999999"/>
    <m/>
    <n v="0"/>
    <n v="771.98"/>
    <s v="TRANSFERENCIA "/>
    <d v="2022-07-20T00:00:00"/>
    <s v="PENDIENTE"/>
    <s v="ES98-2103-0201-0600-3000-8328"/>
    <s v="ENRIQUE REVENGA"/>
    <s v="REMESA JULIO "/>
  </r>
  <r>
    <x v="4"/>
    <d v="2022-05-30T00:00:00"/>
    <s v="ESB88243456"/>
    <x v="44"/>
    <s v="F22/2847"/>
    <x v="102"/>
    <x v="1"/>
    <x v="0"/>
    <x v="17"/>
    <x v="17"/>
    <x v="110"/>
    <n v="0.1"/>
    <n v="29.091000000000005"/>
    <m/>
    <n v="0"/>
    <n v="320.00100000000003"/>
    <s v="TRANSFERENCIA"/>
    <d v="2022-06-20T00:00:00"/>
    <s v="PAGADO "/>
    <s v="ES4500491803552111761041"/>
    <s v="IAGO MAIZ"/>
    <s v="REMESA DE JUNIO "/>
  </r>
  <r>
    <x v="4"/>
    <d v="2022-05-30T00:00:00"/>
    <s v="ESB88243456"/>
    <x v="44"/>
    <s v="F22/2860"/>
    <x v="103"/>
    <x v="1"/>
    <x v="0"/>
    <x v="17"/>
    <x v="17"/>
    <x v="111"/>
    <n v="0.1"/>
    <n v="43.636000000000003"/>
    <m/>
    <n v="0"/>
    <n v="479.99600000000004"/>
    <s v="TRANSFERENCIA"/>
    <d v="2022-06-20T00:00:00"/>
    <s v="PAGADO "/>
    <s v="ES4500491803552111761041"/>
    <s v="IAGO MAIZ"/>
    <s v="REMESA DE JUNIO "/>
  </r>
  <r>
    <x v="4"/>
    <d v="2022-05-30T00:00:00"/>
    <s v="ESB88243456"/>
    <x v="44"/>
    <s v="F22/2861"/>
    <x v="104"/>
    <x v="1"/>
    <x v="0"/>
    <x v="17"/>
    <x v="17"/>
    <x v="111"/>
    <n v="0.1"/>
    <n v="43.636000000000003"/>
    <m/>
    <n v="0"/>
    <n v="479.99600000000004"/>
    <s v="TRANSFERENCIA"/>
    <d v="2022-06-20T00:00:00"/>
    <s v="PAGADO "/>
    <s v="ES4500491803552111761041"/>
    <s v="IAGO MAIZ"/>
    <s v="REMESA DE JUNIO "/>
  </r>
  <r>
    <x v="4"/>
    <d v="2022-05-30T00:00:00"/>
    <s v="ESB88243456"/>
    <x v="44"/>
    <s v="F22/2870"/>
    <x v="105"/>
    <x v="1"/>
    <x v="0"/>
    <x v="17"/>
    <x v="17"/>
    <x v="112"/>
    <n v="0.1"/>
    <n v="2.5"/>
    <m/>
    <n v="0"/>
    <n v="27.5"/>
    <s v="TRANSFERENCIA"/>
    <d v="2022-06-20T00:00:00"/>
    <s v="PAGADO "/>
    <s v="ES4500491803552111761041"/>
    <s v="IAGO MAIZ"/>
    <s v="REMESA DE JUNIO "/>
  </r>
  <r>
    <x v="7"/>
    <d v="2022-06-02T00:00:00"/>
    <s v="US3059810100"/>
    <x v="2"/>
    <n v="6332"/>
    <x v="106"/>
    <x v="1"/>
    <x v="0"/>
    <x v="2"/>
    <x v="2"/>
    <x v="42"/>
    <n v="0"/>
    <n v="0"/>
    <m/>
    <n v="0"/>
    <n v="2000"/>
    <s v="TRANSFERENCIA "/>
    <d v="2022-06-20T00:00:00"/>
    <s v="PENDIENTE "/>
    <s v="BANK UNITED / ABA: 267090594 / SWIFT: BUFBUS3M / ACC: 9852381395"/>
    <s v="JOOST KRUISSEN"/>
    <s v="REMESA JULIO"/>
  </r>
  <r>
    <x v="6"/>
    <d v="2022-06-01T00:00:00"/>
    <s v="ESB07923873"/>
    <x v="16"/>
    <s v="F1220415"/>
    <x v="56"/>
    <x v="0"/>
    <x v="0"/>
    <x v="12"/>
    <x v="12"/>
    <x v="113"/>
    <n v="0.21"/>
    <n v="61.364099999999993"/>
    <m/>
    <n v="0"/>
    <n v="353.57409999999999"/>
    <s v="DOMICILIADO"/>
    <d v="2022-06-01T00:00:00"/>
    <s v="PAGADO "/>
    <m/>
    <s v="ENRIQUE REVENGA"/>
    <m/>
  </r>
  <r>
    <x v="6"/>
    <d v="2022-05-03T00:00:00"/>
    <s v="ESB07931611"/>
    <x v="3"/>
    <s v="1/1756/22"/>
    <x v="107"/>
    <x v="0"/>
    <x v="0"/>
    <x v="3"/>
    <x v="3"/>
    <x v="114"/>
    <n v="0"/>
    <n v="0"/>
    <m/>
    <n v="0"/>
    <n v="33.28"/>
    <s v="TRANSFERENCIA"/>
    <d v="2022-07-20T00:00:00"/>
    <s v="PENDIENTE"/>
    <s v="ES61-0081-7041-1300-0127-6731"/>
    <s v="ENRIQUE REVENGA"/>
    <m/>
  </r>
  <r>
    <x v="6"/>
    <d v="2022-06-01T00:00:00"/>
    <s v="ESB07931611"/>
    <x v="3"/>
    <s v="1/2172/22"/>
    <x v="108"/>
    <x v="0"/>
    <x v="0"/>
    <x v="3"/>
    <x v="3"/>
    <x v="4"/>
    <n v="0.21"/>
    <n v="409.5"/>
    <m/>
    <n v="0"/>
    <n v="2359.5"/>
    <s v="TRANSFERENCIA"/>
    <d v="2022-08-20T00:00:00"/>
    <s v="PENDIENTE"/>
    <s v="ES61-0081-7041-1300-0127-6731"/>
    <s v="ENRIQUE REVENGA "/>
    <s v="EN REMESA AGOSTO "/>
  </r>
  <r>
    <x v="6"/>
    <d v="2022-06-01T00:00:00"/>
    <s v="ESF93744639"/>
    <x v="45"/>
    <s v="000214"/>
    <x v="91"/>
    <x v="0"/>
    <x v="0"/>
    <x v="0"/>
    <x v="0"/>
    <x v="115"/>
    <n v="0.1"/>
    <n v="28.400000000000002"/>
    <m/>
    <n v="0"/>
    <n v="312.39999999999998"/>
    <s v="TRANSFERENCIA "/>
    <d v="2022-08-20T00:00:00"/>
    <s v="PENDIENTE"/>
    <s v="ES89-2103-0154-7600-3004-8247"/>
    <s v="IKER GONZALEZ"/>
    <m/>
  </r>
  <r>
    <x v="4"/>
    <d v="2022-05-31T00:00:00"/>
    <s v="ESB92760594"/>
    <x v="30"/>
    <s v="22M-1735"/>
    <x v="109"/>
    <x v="5"/>
    <x v="0"/>
    <x v="18"/>
    <x v="18"/>
    <x v="116"/>
    <n v="0.21"/>
    <n v="43.238999999999997"/>
    <m/>
    <n v="0"/>
    <n v="249.13900000000001"/>
    <s v="TRANSFERENCIA"/>
    <d v="2022-07-20T00:00:00"/>
    <s v="PENDIENTE"/>
    <s v="ES1301824277630201576089"/>
    <s v="IKER GONZALEZ"/>
    <m/>
  </r>
  <r>
    <x v="4"/>
    <d v="2022-05-31T00:00:00"/>
    <s v="ESB38334355"/>
    <x v="23"/>
    <s v="50-22050024"/>
    <x v="110"/>
    <x v="1"/>
    <x v="0"/>
    <x v="4"/>
    <x v="4"/>
    <x v="99"/>
    <n v="0.21"/>
    <n v="897.75"/>
    <m/>
    <n v="0"/>
    <n v="5172.75"/>
    <s v="TRANSFERENCIA"/>
    <d v="2022-06-20T00:00:00"/>
    <s v="PAGADO "/>
    <s v="ES71-0128-7661-4205-0000-7553"/>
    <s v="IAGO MAIZ"/>
    <s v="REMESA JUNIO "/>
  </r>
  <r>
    <x v="4"/>
    <d v="2022-04-30T00:00:00"/>
    <s v="IE6388047V"/>
    <x v="32"/>
    <n v="4122113559"/>
    <x v="111"/>
    <x v="1"/>
    <x v="0"/>
    <x v="4"/>
    <x v="4"/>
    <x v="71"/>
    <m/>
    <n v="0"/>
    <m/>
    <n v="0"/>
    <n v="719.08"/>
    <s v="T/C"/>
    <m/>
    <s v="PAGADO"/>
    <m/>
    <m/>
    <m/>
  </r>
  <r>
    <x v="4"/>
    <d v="2022-05-31T00:00:00"/>
    <s v="IE6388047V"/>
    <x v="32"/>
    <n v="4158811398"/>
    <x v="111"/>
    <x v="1"/>
    <x v="0"/>
    <x v="4"/>
    <x v="4"/>
    <x v="117"/>
    <m/>
    <n v="0"/>
    <m/>
    <n v="0"/>
    <n v="3479.23"/>
    <s v="T/C"/>
    <m/>
    <s v="PAGADO"/>
    <m/>
    <m/>
    <m/>
  </r>
  <r>
    <x v="6"/>
    <d v="2022-06-01T00:00:00"/>
    <s v="ESG29073954"/>
    <x v="10"/>
    <n v="2147"/>
    <x v="112"/>
    <x v="0"/>
    <x v="0"/>
    <x v="6"/>
    <x v="6"/>
    <x v="118"/>
    <n v="0"/>
    <n v="0"/>
    <m/>
    <n v="0"/>
    <n v="226.55"/>
    <s v="DOMICILIADO "/>
    <m/>
    <s v="PAGADO"/>
    <m/>
    <s v="ENRIQUE REVENGA"/>
    <m/>
  </r>
  <r>
    <x v="6"/>
    <d v="2022-06-01T00:00:00"/>
    <s v="ESB61193124"/>
    <x v="0"/>
    <n v="202214803"/>
    <x v="58"/>
    <x v="0"/>
    <x v="0"/>
    <x v="3"/>
    <x v="3"/>
    <x v="38"/>
    <n v="0"/>
    <n v="0"/>
    <m/>
    <n v="0"/>
    <n v="633.46"/>
    <s v="DOMICILIADO"/>
    <m/>
    <s v="DOMICILIADO"/>
    <m/>
    <s v="ENRIQUE REVENGA"/>
    <m/>
  </r>
  <r>
    <x v="6"/>
    <d v="2022-06-01T00:00:00"/>
    <s v="ESB61193124"/>
    <x v="0"/>
    <n v="202214803"/>
    <x v="58"/>
    <x v="0"/>
    <x v="0"/>
    <x v="3"/>
    <x v="3"/>
    <x v="37"/>
    <n v="0.21"/>
    <n v="102.47999999999999"/>
    <m/>
    <n v="0"/>
    <n v="590.48"/>
    <s v="DOMICILIADO "/>
    <m/>
    <s v="DOMICILIADO"/>
    <m/>
    <s v="ENRIQUE REVENGA"/>
    <m/>
  </r>
  <r>
    <x v="8"/>
    <d v="2022-06-07T00:00:00"/>
    <s v="ESA28917250"/>
    <x v="46"/>
    <s v="A252211"/>
    <x v="91"/>
    <x v="5"/>
    <x v="1"/>
    <x v="16"/>
    <x v="16"/>
    <x v="119"/>
    <n v="0.1"/>
    <n v="6.7400000000000011"/>
    <m/>
    <n v="0"/>
    <n v="74.14"/>
    <s v="TRANSFERENCIA"/>
    <d v="2022-07-20T00:00:00"/>
    <s v="PENDIENTE"/>
    <m/>
    <s v="ANTONIO ALVARADEJO"/>
    <m/>
  </r>
  <r>
    <x v="4"/>
    <d v="2022-05-31T00:00:00"/>
    <s v="ESB92992643"/>
    <x v="47"/>
    <n v="302"/>
    <x v="113"/>
    <x v="0"/>
    <x v="0"/>
    <x v="14"/>
    <x v="14"/>
    <x v="120"/>
    <n v="0.21"/>
    <n v="1.6841999999999999"/>
    <m/>
    <n v="0"/>
    <n v="9.7042000000000002"/>
    <s v="TRANSFERENCIA"/>
    <d v="2022-06-20T00:00:00"/>
    <s v="PAGADO "/>
    <s v="ES26-0182-4135-4502-0858-7625"/>
    <s v="ENRIQUE REVENGA"/>
    <s v="EN REMESA JUNIO "/>
  </r>
  <r>
    <x v="6"/>
    <d v="2022-06-08T00:00:00"/>
    <s v="ESB98788870"/>
    <x v="48"/>
    <s v="01-202.300/22"/>
    <x v="91"/>
    <x v="5"/>
    <x v="1"/>
    <x v="16"/>
    <x v="16"/>
    <x v="121"/>
    <n v="0.1"/>
    <n v="80.12700000000001"/>
    <m/>
    <n v="0"/>
    <n v="881.39699999999993"/>
    <s v="TRANSFERENCIA"/>
    <d v="2022-06-10T00:00:00"/>
    <s v="PAGADO"/>
    <s v="ES87-0182-0504-5202-0155-7821"/>
    <s v="ANTONIO ALVARADEJO"/>
    <m/>
  </r>
  <r>
    <x v="4"/>
    <d v="2022-05-31T00:00:00"/>
    <s v="ESB20855250"/>
    <x v="8"/>
    <s v="AGP3 08-22"/>
    <x v="10"/>
    <x v="1"/>
    <x v="0"/>
    <x v="4"/>
    <x v="4"/>
    <x v="10"/>
    <n v="0.21"/>
    <n v="1491"/>
    <m/>
    <n v="0"/>
    <n v="8591"/>
    <s v="TRANSFERENCIA"/>
    <d v="2022-06-20T00:00:00"/>
    <s v="PAGADO "/>
    <s v="ES88-0081-7306-6800-0123-9930"/>
    <s v="ENRIQUE REVENGA"/>
    <s v="EN REMESA JUNIO"/>
  </r>
  <r>
    <x v="4"/>
    <d v="2022-05-31T00:00:00"/>
    <m/>
    <x v="49"/>
    <s v="9EB39A85-0001"/>
    <x v="114"/>
    <x v="0"/>
    <x v="0"/>
    <x v="12"/>
    <x v="12"/>
    <x v="122"/>
    <m/>
    <n v="0"/>
    <m/>
    <n v="0"/>
    <n v="36"/>
    <s v="PETTY "/>
    <d v="2022-06-20T00:00:00"/>
    <s v="PAGADO "/>
    <m/>
    <s v="ENRIQUE REVENGA "/>
    <m/>
  </r>
  <r>
    <x v="6"/>
    <d v="2022-06-02T00:00:00"/>
    <s v="ESB92794353"/>
    <x v="50"/>
    <s v="TA-220385"/>
    <x v="115"/>
    <x v="1"/>
    <x v="0"/>
    <x v="4"/>
    <x v="4"/>
    <x v="123"/>
    <n v="0.21"/>
    <n v="6.5918999999999999"/>
    <m/>
    <n v="0"/>
    <n v="37.981900000000003"/>
    <s v="PETTY "/>
    <d v="2022-07-20T00:00:00"/>
    <s v="PAGADO "/>
    <m/>
    <s v="MARTA "/>
    <m/>
  </r>
  <r>
    <x v="6"/>
    <d v="2022-06-05T00:00:00"/>
    <s v="ESB61193125"/>
    <x v="0"/>
    <n v="202215272"/>
    <x v="116"/>
    <x v="0"/>
    <x v="0"/>
    <x v="3"/>
    <x v="3"/>
    <x v="68"/>
    <n v="0.21"/>
    <n v="100.8"/>
    <m/>
    <n v="0"/>
    <n v="580.79999999999995"/>
    <s v="DOMICILIADO"/>
    <m/>
    <s v="DOMICILIADO"/>
    <m/>
    <s v="ENRIQUE REVENGA"/>
    <m/>
  </r>
  <r>
    <x v="4"/>
    <d v="2022-05-01T00:00:00"/>
    <s v="IE9692928F"/>
    <x v="33"/>
    <s v="FBADS-670-101912501"/>
    <x v="117"/>
    <x v="1"/>
    <x v="0"/>
    <x v="4"/>
    <x v="4"/>
    <x v="124"/>
    <n v="0"/>
    <n v="0"/>
    <m/>
    <n v="0"/>
    <n v="100"/>
    <s v="T/C"/>
    <d v="2022-05-01T00:00:00"/>
    <s v="PAGADO"/>
    <m/>
    <s v="JOOST KRUISSEN"/>
    <m/>
  </r>
  <r>
    <x v="4"/>
    <d v="2022-05-04T00:00:00"/>
    <s v="IE9692928F"/>
    <x v="33"/>
    <s v="FBADS-670-101915880"/>
    <x v="117"/>
    <x v="1"/>
    <x v="0"/>
    <x v="4"/>
    <x v="4"/>
    <x v="125"/>
    <n v="0"/>
    <n v="0"/>
    <m/>
    <n v="0"/>
    <n v="23.97"/>
    <s v="T/C"/>
    <d v="2022-05-04T00:00:00"/>
    <s v="PAGADO"/>
    <m/>
    <s v="JOOST KRUISSEN"/>
    <m/>
  </r>
  <r>
    <x v="6"/>
    <d v="2022-06-04T00:00:00"/>
    <s v="IE9692928F"/>
    <x v="33"/>
    <s v="FBADS-670-101963273"/>
    <x v="117"/>
    <x v="1"/>
    <x v="0"/>
    <x v="4"/>
    <x v="4"/>
    <x v="126"/>
    <n v="0"/>
    <n v="0"/>
    <m/>
    <n v="0"/>
    <n v="84.53"/>
    <s v="T/C"/>
    <d v="2022-06-04T00:00:00"/>
    <s v="PAGADO"/>
    <m/>
    <s v="JOOST KRUISSEN"/>
    <m/>
  </r>
  <r>
    <x v="4"/>
    <d v="2022-04-25T00:00:00"/>
    <s v="ESA86868189"/>
    <x v="51"/>
    <s v="VJ00000010987255"/>
    <x v="118"/>
    <x v="5"/>
    <x v="0"/>
    <x v="19"/>
    <x v="19"/>
    <x v="127"/>
    <n v="0.1"/>
    <n v="11.731999999999999"/>
    <m/>
    <n v="0"/>
    <n v="129.05199999999999"/>
    <s v="T/C"/>
    <m/>
    <s v="PAGADO"/>
    <m/>
    <s v="JOOST KRUISSEN"/>
    <m/>
  </r>
  <r>
    <x v="4"/>
    <d v="2022-04-25T00:00:00"/>
    <s v="ESA86868189"/>
    <x v="51"/>
    <s v="VJ00000010987268"/>
    <x v="118"/>
    <x v="5"/>
    <x v="0"/>
    <x v="19"/>
    <x v="19"/>
    <x v="128"/>
    <n v="0.1"/>
    <n v="7.7090000000000005"/>
    <m/>
    <n v="0"/>
    <n v="84.799000000000007"/>
    <s v="T/C"/>
    <m/>
    <s v="PAGADO"/>
    <m/>
    <s v="JOOST KRUISSEN"/>
    <m/>
  </r>
  <r>
    <x v="4"/>
    <d v="2022-05-13T00:00:00"/>
    <s v="ESA86868189"/>
    <x v="51"/>
    <s v="VJ00000011088563"/>
    <x v="119"/>
    <x v="0"/>
    <x v="0"/>
    <x v="0"/>
    <x v="0"/>
    <x v="129"/>
    <n v="0.1"/>
    <n v="10.71"/>
    <m/>
    <n v="0"/>
    <n v="117.81"/>
    <s v="T/C"/>
    <m/>
    <s v="PAGADO"/>
    <m/>
    <s v="JOOST KRUISSEN"/>
    <m/>
  </r>
  <r>
    <x v="4"/>
    <d v="2022-05-13T00:00:00"/>
    <s v="ESA86868189"/>
    <x v="51"/>
    <s v="VJ00000011088577"/>
    <x v="119"/>
    <x v="0"/>
    <x v="0"/>
    <x v="0"/>
    <x v="0"/>
    <x v="130"/>
    <n v="0.1"/>
    <n v="9.25"/>
    <m/>
    <n v="0"/>
    <n v="101.75"/>
    <s v="T/C"/>
    <m/>
    <s v="PAGADO"/>
    <m/>
    <s v="JOOST KRUISSEN"/>
    <m/>
  </r>
  <r>
    <x v="4"/>
    <d v="2022-05-13T00:00:00"/>
    <s v="ESA86868189"/>
    <x v="51"/>
    <s v="VJ00000011088582"/>
    <x v="119"/>
    <x v="0"/>
    <x v="0"/>
    <x v="0"/>
    <x v="0"/>
    <x v="128"/>
    <n v="0.1"/>
    <n v="7.7090000000000005"/>
    <m/>
    <n v="0"/>
    <n v="84.799000000000007"/>
    <s v="T/C"/>
    <m/>
    <s v="PAGADO"/>
    <m/>
    <s v="JOOST KRUISSEN"/>
    <m/>
  </r>
  <r>
    <x v="4"/>
    <d v="2022-05-13T00:00:00"/>
    <s v="ESA86868189"/>
    <x v="51"/>
    <s v="VJ00000011088587"/>
    <x v="120"/>
    <x v="5"/>
    <x v="0"/>
    <x v="19"/>
    <x v="19"/>
    <x v="128"/>
    <n v="0.1"/>
    <n v="7.7090000000000005"/>
    <m/>
    <n v="0"/>
    <n v="84.799000000000007"/>
    <s v="T/C"/>
    <m/>
    <s v="PAGADO"/>
    <m/>
    <s v="JOOST KRUISSEN"/>
    <m/>
  </r>
  <r>
    <x v="4"/>
    <d v="2022-04-21T00:00:00"/>
    <s v="ESE18526574"/>
    <x v="52"/>
    <s v="M/228"/>
    <x v="121"/>
    <x v="1"/>
    <x v="0"/>
    <x v="4"/>
    <x v="4"/>
    <x v="131"/>
    <n v="0.21"/>
    <n v="7.6020000000000003"/>
    <m/>
    <n v="0"/>
    <n v="43.802000000000007"/>
    <s v="PETTY"/>
    <d v="2022-04-21T00:00:00"/>
    <s v="PAGADO"/>
    <m/>
    <s v="ROCIO ESCALANTE "/>
    <m/>
  </r>
  <r>
    <x v="4"/>
    <d v="2022-04-21T00:00:00"/>
    <s v="ESE18526574"/>
    <x v="52"/>
    <s v="M/275"/>
    <x v="121"/>
    <x v="1"/>
    <x v="0"/>
    <x v="4"/>
    <x v="4"/>
    <x v="132"/>
    <n v="0.21"/>
    <n v="7.8959999999999999"/>
    <m/>
    <n v="0"/>
    <n v="45.496000000000002"/>
    <s v="PETTY "/>
    <d v="2022-04-21T00:00:00"/>
    <s v="PAGADO"/>
    <m/>
    <s v="IAGO MAIZ"/>
    <m/>
  </r>
  <r>
    <x v="4"/>
    <d v="2022-04-22T00:00:00"/>
    <s v="ESF93744639"/>
    <x v="45"/>
    <s v="000196"/>
    <x v="91"/>
    <x v="5"/>
    <x v="1"/>
    <x v="16"/>
    <x v="16"/>
    <x v="133"/>
    <n v="0.1"/>
    <n v="19.200000000000003"/>
    <m/>
    <n v="0"/>
    <n v="211.2"/>
    <s v="TRANSFERENCIA "/>
    <d v="2022-06-20T00:00:00"/>
    <s v="PAGADO "/>
    <s v="ES89-2103-0154-7600-3004-8247"/>
    <s v="IKER GONZALEZ"/>
    <s v="EN REMESA JUNIO"/>
  </r>
  <r>
    <x v="4"/>
    <d v="2022-04-22T00:00:00"/>
    <s v="ESF93744639"/>
    <x v="45"/>
    <s v="000197"/>
    <x v="91"/>
    <x v="5"/>
    <x v="1"/>
    <x v="16"/>
    <x v="16"/>
    <x v="81"/>
    <n v="0.1"/>
    <n v="12"/>
    <m/>
    <n v="0"/>
    <n v="132"/>
    <s v="TRANSFERENCIA "/>
    <d v="2022-06-20T00:00:00"/>
    <s v="PAGADO "/>
    <s v="ES89-2103-0154-7600-3004-8247"/>
    <s v="IKER GONZALEZ"/>
    <s v="EN REMESA JUNIO"/>
  </r>
  <r>
    <x v="4"/>
    <d v="2022-05-27T00:00:00"/>
    <s v="ESB93398378"/>
    <x v="53"/>
    <n v="1525841"/>
    <x v="122"/>
    <x v="6"/>
    <x v="0"/>
    <x v="20"/>
    <x v="20"/>
    <x v="134"/>
    <n v="0.21"/>
    <n v="1.0877999999999999"/>
    <m/>
    <n v="0"/>
    <n v="6.2677999999999994"/>
    <s v="PETTY "/>
    <d v="2022-05-27T00:00:00"/>
    <s v="PAGADO"/>
    <m/>
    <s v="ANTONIO CRUZ "/>
    <m/>
  </r>
  <r>
    <x v="6"/>
    <d v="2022-06-07T00:00:00"/>
    <s v="ESB29866019"/>
    <x v="54"/>
    <s v="2022FBFN00044921"/>
    <x v="123"/>
    <x v="7"/>
    <x v="0"/>
    <x v="21"/>
    <x v="21"/>
    <x v="135"/>
    <n v="0.21"/>
    <n v="15.514799999999999"/>
    <m/>
    <n v="0"/>
    <n v="89.394799999999989"/>
    <s v="PETTY"/>
    <d v="2022-06-07T00:00:00"/>
    <s v="PAGADO"/>
    <m/>
    <s v="ENRIQUE REVENGA "/>
    <s v="PETTY CASH"/>
  </r>
  <r>
    <x v="6"/>
    <d v="2022-06-02T00:00:00"/>
    <s v="ESB93137313"/>
    <x v="55"/>
    <n v="2022025944"/>
    <x v="124"/>
    <x v="7"/>
    <x v="0"/>
    <x v="21"/>
    <x v="21"/>
    <x v="136"/>
    <n v="0.21"/>
    <n v="11.7159"/>
    <m/>
    <n v="0"/>
    <n v="67.505899999999997"/>
    <s v="PETTY "/>
    <d v="2022-06-02T00:00:00"/>
    <s v="PAGADO"/>
    <m/>
    <s v="SANDRA "/>
    <s v="PETTY CASH"/>
  </r>
  <r>
    <x v="6"/>
    <d v="2022-06-07T00:00:00"/>
    <s v="ES25717622B"/>
    <x v="56"/>
    <s v="FA220739"/>
    <x v="125"/>
    <x v="0"/>
    <x v="0"/>
    <x v="14"/>
    <x v="14"/>
    <x v="137"/>
    <n v="0.21"/>
    <n v="1.8395999999999999"/>
    <m/>
    <n v="0"/>
    <n v="10.599599999999999"/>
    <s v="PETTY "/>
    <d v="2022-06-07T00:00:00"/>
    <s v="PAGADO"/>
    <m/>
    <s v="MARIA BELTRAN "/>
    <s v="PETTY CASH "/>
  </r>
  <r>
    <x v="6"/>
    <d v="2022-06-01T00:00:00"/>
    <s v="ESB92903517"/>
    <x v="37"/>
    <s v="C225171"/>
    <x v="126"/>
    <x v="2"/>
    <x v="0"/>
    <x v="5"/>
    <x v="5"/>
    <x v="138"/>
    <n v="0.21"/>
    <n v="14.49"/>
    <m/>
    <n v="0"/>
    <n v="83.49"/>
    <s v="DOMICILIADO "/>
    <m/>
    <s v="PENDIENTE"/>
    <m/>
    <s v="ENRIQUE REVENGA"/>
    <m/>
  </r>
  <r>
    <x v="4"/>
    <d v="2022-05-12T00:00:00"/>
    <s v="ESB88243456"/>
    <x v="44"/>
    <s v="F22/2369"/>
    <x v="127"/>
    <x v="1"/>
    <x v="0"/>
    <x v="17"/>
    <x v="17"/>
    <x v="139"/>
    <n v="0.1"/>
    <n v="14.545"/>
    <m/>
    <n v="0"/>
    <n v="159.99499999999998"/>
    <s v="TRANSFERENCIA"/>
    <d v="2022-06-20T00:00:00"/>
    <s v="PAGADO "/>
    <s v="ES4500491803552111761041"/>
    <s v="IAGO MAIZ"/>
    <s v="REMESA DE JUNIO "/>
  </r>
  <r>
    <x v="4"/>
    <d v="2022-05-12T00:00:00"/>
    <s v="ESB88243456"/>
    <x v="44"/>
    <s v="F22/2370"/>
    <x v="128"/>
    <x v="1"/>
    <x v="0"/>
    <x v="17"/>
    <x v="17"/>
    <x v="139"/>
    <n v="0.1"/>
    <n v="14.545"/>
    <m/>
    <n v="0"/>
    <n v="159.99499999999998"/>
    <s v="TRANSFERENCIA"/>
    <d v="2022-06-20T00:00:00"/>
    <s v="PAGADO "/>
    <s v="ES4500491803552111761041"/>
    <s v="IAGO MAIZ"/>
    <s v="REMESA DE JUNIO "/>
  </r>
  <r>
    <x v="6"/>
    <d v="2022-06-07T00:00:00"/>
    <s v="ESB29866019"/>
    <x v="54"/>
    <s v="2022FBFN01371622"/>
    <x v="123"/>
    <x v="7"/>
    <x v="0"/>
    <x v="21"/>
    <x v="21"/>
    <x v="140"/>
    <n v="0.21"/>
    <n v="25.859400000000001"/>
    <m/>
    <m/>
    <n v="148.99940000000001"/>
    <s v="PETTY"/>
    <d v="2022-06-07T00:00:00"/>
    <s v="PAGADO"/>
    <m/>
    <s v="ENRIQUE REVENGA"/>
    <m/>
  </r>
  <r>
    <x v="6"/>
    <d v="2022-06-04T00:00:00"/>
    <s v="ESB05331566"/>
    <x v="40"/>
    <s v="MI-HF0005811"/>
    <x v="129"/>
    <x v="1"/>
    <x v="0"/>
    <x v="7"/>
    <x v="7"/>
    <x v="98"/>
    <n v="0.1"/>
    <n v="58.364000000000004"/>
    <m/>
    <n v="0"/>
    <n v="642.00400000000002"/>
    <s v="TRANSFERENCIA "/>
    <d v="2022-06-20T00:00:00"/>
    <s v="PAGADO "/>
    <s v="ES71-0182-5483-4202-0151-9363"/>
    <s v="BORJA BAEZ"/>
    <s v="EN REMESA JUNIO "/>
  </r>
  <r>
    <x v="6"/>
    <d v="2022-06-05T00:00:00"/>
    <s v="ESB05331566"/>
    <x v="40"/>
    <s v="MI-HF0005842"/>
    <x v="130"/>
    <x v="1"/>
    <x v="0"/>
    <x v="7"/>
    <x v="7"/>
    <x v="141"/>
    <n v="0.1"/>
    <n v="26.864000000000001"/>
    <m/>
    <n v="0"/>
    <n v="295.50399999999996"/>
    <s v="TRANSFERENCIA "/>
    <d v="2022-06-20T00:00:00"/>
    <s v="PAGADO "/>
    <s v="ES71-0182-5483-4202-0151-9363"/>
    <s v="BORJA BAEZ"/>
    <s v="EN REMESA JUNIO "/>
  </r>
  <r>
    <x v="6"/>
    <d v="2022-06-06T00:00:00"/>
    <s v="ESB05331566"/>
    <x v="40"/>
    <s v="MI-HF0005853"/>
    <x v="130"/>
    <x v="1"/>
    <x v="0"/>
    <x v="7"/>
    <x v="7"/>
    <x v="142"/>
    <n v="0.1"/>
    <n v="17.909000000000002"/>
    <m/>
    <n v="0"/>
    <n v="196.999"/>
    <s v="TRANSFERENCIA "/>
    <d v="2022-06-20T00:00:00"/>
    <s v="PAGADO "/>
    <s v="ES71-0182-5483-4202-0151-9363"/>
    <s v="BORJA BAEZ"/>
    <s v="EN REMESA JUNIO "/>
  </r>
  <r>
    <x v="6"/>
    <d v="2022-06-12T00:00:00"/>
    <s v="ESB05331566"/>
    <x v="40"/>
    <s v="MI-HF0005979"/>
    <x v="130"/>
    <x v="1"/>
    <x v="0"/>
    <x v="7"/>
    <x v="7"/>
    <x v="143"/>
    <n v="0.1"/>
    <n v="53.727000000000004"/>
    <m/>
    <n v="0"/>
    <n v="590.99699999999996"/>
    <s v="TRANSFERENCIA "/>
    <d v="2022-06-20T00:00:00"/>
    <s v="PAGADO "/>
    <s v="ES71-0182-5483-4202-0151-9363"/>
    <s v="BORJA BAEZ"/>
    <s v="EN REMESA JUNIO "/>
  </r>
  <r>
    <x v="6"/>
    <d v="2022-06-13T00:00:00"/>
    <s v="ESB05331566"/>
    <x v="40"/>
    <s v="MI-HF0005989"/>
    <x v="129"/>
    <x v="1"/>
    <x v="0"/>
    <x v="7"/>
    <x v="7"/>
    <x v="142"/>
    <n v="0.1"/>
    <n v="17.909000000000002"/>
    <m/>
    <n v="0"/>
    <n v="196.999"/>
    <s v="TRANSFERENCIA "/>
    <d v="2022-06-20T00:00:00"/>
    <s v="PAGADO "/>
    <s v="ES71-0182-5483-4202-0151-9363"/>
    <s v="BORJA BAEZ"/>
    <s v="EN REMESA JUNIO "/>
  </r>
  <r>
    <x v="6"/>
    <d v="2022-06-13T00:00:00"/>
    <s v="ESB05331566"/>
    <x v="40"/>
    <s v="MI-HF0005987"/>
    <x v="130"/>
    <x v="1"/>
    <x v="0"/>
    <x v="7"/>
    <x v="7"/>
    <x v="144"/>
    <n v="0.1"/>
    <n v="35.818000000000005"/>
    <m/>
    <n v="0"/>
    <n v="393.99799999999999"/>
    <s v="TRANSFERENCIA "/>
    <d v="2022-06-20T00:00:00"/>
    <s v="PAGADO "/>
    <s v="ES71-0182-5483-4202-0151-9363"/>
    <s v="BORJA BAEZ"/>
    <s v="EN REMESA JUNIO "/>
  </r>
  <r>
    <x v="6"/>
    <d v="2022-06-14T00:00:00"/>
    <s v="ESB05331566"/>
    <x v="40"/>
    <s v="MI-HF0005993"/>
    <x v="129"/>
    <x v="1"/>
    <x v="0"/>
    <x v="7"/>
    <x v="7"/>
    <x v="145"/>
    <n v="0.1"/>
    <n v="8.1820000000000004"/>
    <m/>
    <n v="0"/>
    <n v="90.001999999999995"/>
    <s v="TRANSFERENCIA "/>
    <d v="2022-06-20T00:00:00"/>
    <s v="PAGADO "/>
    <s v="ES71-0182-5483-4202-0151-9363"/>
    <s v="BORJA BAEZ"/>
    <s v="EN REMESA JUNIO "/>
  </r>
  <r>
    <x v="6"/>
    <d v="2022-06-05T00:00:00"/>
    <s v="ESB05331566"/>
    <x v="40"/>
    <s v="MI-HF0005840"/>
    <x v="129"/>
    <x v="1"/>
    <x v="0"/>
    <x v="7"/>
    <x v="7"/>
    <x v="146"/>
    <n v="0.1"/>
    <n v="143.273"/>
    <m/>
    <n v="0"/>
    <n v="1576.0029999999999"/>
    <s v="TRANSFERENCIA "/>
    <d v="2022-06-20T00:00:00"/>
    <s v="PAGADO "/>
    <s v="ES71-0182-5483-4202-0151-9363"/>
    <s v="BORJA BAEZ"/>
    <s v="EN REMESA JUNIO "/>
  </r>
  <r>
    <x v="6"/>
    <d v="2022-06-05T00:00:00"/>
    <s v="ESB05331566"/>
    <x v="40"/>
    <s v="MI-HF0005841"/>
    <x v="129"/>
    <x v="1"/>
    <x v="0"/>
    <x v="7"/>
    <x v="7"/>
    <x v="142"/>
    <n v="0.1"/>
    <n v="17.909000000000002"/>
    <m/>
    <n v="0"/>
    <n v="196.999"/>
    <s v="TRANSFERENCIA "/>
    <d v="2022-06-20T00:00:00"/>
    <s v="PAGADO "/>
    <s v="ES71-0182-5483-4202-0151-9363"/>
    <s v="BORJA BAEZ"/>
    <s v="EN REMESA JUNIO "/>
  </r>
  <r>
    <x v="6"/>
    <d v="2022-06-14T00:00:00"/>
    <s v="ESA28917250"/>
    <x v="46"/>
    <s v="A252498"/>
    <x v="91"/>
    <x v="5"/>
    <x v="1"/>
    <x v="16"/>
    <x v="16"/>
    <x v="147"/>
    <n v="0.1"/>
    <n v="16.850000000000001"/>
    <m/>
    <n v="0"/>
    <n v="185.35"/>
    <s v="TRANSFERENCIA"/>
    <d v="2022-08-20T00:00:00"/>
    <s v="PENDIENTE"/>
    <m/>
    <s v="ANTONIO ALVARADEJO"/>
    <m/>
  </r>
  <r>
    <x v="6"/>
    <d v="2022-06-15T00:00:00"/>
    <s v="ESB29062395"/>
    <x v="15"/>
    <s v="1/4/R004924"/>
    <x v="121"/>
    <x v="0"/>
    <x v="0"/>
    <x v="10"/>
    <x v="10"/>
    <x v="148"/>
    <n v="0.21"/>
    <n v="60.992399999999996"/>
    <m/>
    <n v="0"/>
    <n v="351.43239999999997"/>
    <s v="TRANSFERENCIA "/>
    <d v="2022-08-20T00:00:00"/>
    <s v="PENDIENTE"/>
    <s v="ES16-0081-0255-1500-0101-6507"/>
    <s v="ENRIQUE REVENGA"/>
    <m/>
  </r>
  <r>
    <x v="6"/>
    <d v="2022-06-15T00:00:00"/>
    <s v="IT04766850962"/>
    <x v="57"/>
    <s v="12-001"/>
    <x v="131"/>
    <x v="1"/>
    <x v="0"/>
    <x v="17"/>
    <x v="17"/>
    <x v="149"/>
    <n v="0"/>
    <n v="0"/>
    <m/>
    <n v="0"/>
    <n v="2056.4299999999998"/>
    <s v="TRANSFERENCIA "/>
    <d v="2022-06-20T00:00:00"/>
    <s v="PAGADO "/>
    <s v="IT70 H02 0085 5143 0001 0018 3418"/>
    <s v="IAGO MAIZ"/>
    <s v="EN REMESA JUNIO "/>
  </r>
  <r>
    <x v="6"/>
    <d v="2022-06-01T00:00:00"/>
    <s v="ESG29073954"/>
    <x v="10"/>
    <s v="00044R/22"/>
    <x v="132"/>
    <x v="0"/>
    <x v="0"/>
    <x v="6"/>
    <x v="6"/>
    <x v="150"/>
    <n v="0"/>
    <n v="0"/>
    <m/>
    <n v="0"/>
    <n v="6.9"/>
    <s v="DOMICILIADO "/>
    <m/>
    <s v="PAGADO"/>
    <m/>
    <s v="ENRIQUE REVENGA"/>
    <m/>
  </r>
  <r>
    <x v="6"/>
    <d v="2022-06-16T00:00:00"/>
    <s v="ESE18526574"/>
    <x v="52"/>
    <s v="M-365"/>
    <x v="121"/>
    <x v="1"/>
    <x v="0"/>
    <x v="4"/>
    <x v="4"/>
    <x v="14"/>
    <n v="0.21"/>
    <n v="8.4"/>
    <m/>
    <n v="0"/>
    <n v="48.4"/>
    <s v="PETTY "/>
    <d v="2022-06-16T00:00:00"/>
    <s v="PAGADO"/>
    <m/>
    <s v="MARTA"/>
    <m/>
  </r>
  <r>
    <x v="6"/>
    <d v="2022-06-22T00:00:00"/>
    <s v="ESE18526574"/>
    <x v="52"/>
    <s v="M-370"/>
    <x v="133"/>
    <x v="1"/>
    <x v="0"/>
    <x v="4"/>
    <x v="4"/>
    <x v="151"/>
    <n v="0.21"/>
    <n v="8.3832000000000004"/>
    <m/>
    <n v="0"/>
    <n v="48.303200000000004"/>
    <s v="PETTY "/>
    <d v="2022-06-22T00:00:00"/>
    <s v="PAGADO"/>
    <m/>
    <s v="MARTA"/>
    <m/>
  </r>
  <r>
    <x v="6"/>
    <d v="2022-05-09T00:00:00"/>
    <s v="ESB83049189"/>
    <x v="58"/>
    <s v="8589/2022"/>
    <x v="134"/>
    <x v="0"/>
    <x v="0"/>
    <x v="22"/>
    <x v="22"/>
    <x v="152"/>
    <n v="0.21"/>
    <n v="42"/>
    <m/>
    <n v="0"/>
    <n v="242"/>
    <s v="TRANSFERENCIA "/>
    <d v="2022-06-20T00:00:00"/>
    <s v="PAGADO "/>
    <s v="ES5401825502590208000978"/>
    <s v="ENRIQUE REVENGA"/>
    <s v="EN REMESA JUNIO "/>
  </r>
  <r>
    <x v="6"/>
    <d v="2022-06-02T00:00:00"/>
    <s v="ES25717622B"/>
    <x v="56"/>
    <s v="FA220721"/>
    <x v="135"/>
    <x v="0"/>
    <x v="0"/>
    <x v="14"/>
    <x v="14"/>
    <x v="153"/>
    <n v="0.21"/>
    <n v="3.0344999999999995"/>
    <m/>
    <n v="0"/>
    <n v="17.484499999999997"/>
    <s v="PETTY "/>
    <d v="2022-06-02T00:00:00"/>
    <s v="PAGADO "/>
    <m/>
    <s v="ANGEL PARRA "/>
    <s v="PETTY CASH "/>
  </r>
  <r>
    <x v="6"/>
    <d v="2022-06-09T00:00:00"/>
    <s v="ES25717622B"/>
    <x v="56"/>
    <s v="FA220745"/>
    <x v="135"/>
    <x v="0"/>
    <x v="0"/>
    <x v="14"/>
    <x v="14"/>
    <x v="154"/>
    <n v="0.21"/>
    <n v="1.9970999999999999"/>
    <m/>
    <n v="0"/>
    <n v="11.507099999999999"/>
    <s v="PETTY "/>
    <d v="2022-06-09T00:00:00"/>
    <s v="PAGADO "/>
    <m/>
    <s v="ANGEL PARRA "/>
    <s v="PETTY CASH "/>
  </r>
  <r>
    <x v="6"/>
    <d v="2022-06-23T00:00:00"/>
    <s v="ES25717622B"/>
    <x v="56"/>
    <s v="FA220823"/>
    <x v="135"/>
    <x v="0"/>
    <x v="0"/>
    <x v="14"/>
    <x v="14"/>
    <x v="155"/>
    <n v="0.21"/>
    <n v="9.1433999999999997"/>
    <m/>
    <n v="0"/>
    <n v="52.683399999999999"/>
    <s v="PETTY "/>
    <d v="2022-06-23T00:00:00"/>
    <s v="PAGADO"/>
    <m/>
    <s v="ANGEL PARRA "/>
    <s v="PETTY CASH "/>
  </r>
  <r>
    <x v="6"/>
    <d v="2022-06-27T00:00:00"/>
    <s v="ESB82811563"/>
    <x v="59"/>
    <s v="F1/1123250"/>
    <x v="136"/>
    <x v="5"/>
    <x v="0"/>
    <x v="19"/>
    <x v="19"/>
    <x v="156"/>
    <n v="0.1"/>
    <n v="12.054000000000002"/>
    <m/>
    <n v="0"/>
    <n v="132.59399999999999"/>
    <s v="TRANSFERENCIA "/>
    <d v="2022-06-20T00:00:00"/>
    <s v="PAGADO "/>
    <s v="ES18-0182-2341-7201-0153-1401"/>
    <m/>
    <s v="EN REMESA JUNIO"/>
  </r>
  <r>
    <x v="6"/>
    <d v="2022-06-14T00:00:00"/>
    <s v="ESB92744465"/>
    <x v="60"/>
    <s v="582/06/22"/>
    <x v="137"/>
    <x v="0"/>
    <x v="0"/>
    <x v="0"/>
    <x v="0"/>
    <x v="157"/>
    <n v="0"/>
    <n v="0"/>
    <m/>
    <n v="0"/>
    <n v="1320"/>
    <s v="TRANSFERENCIA "/>
    <d v="2022-06-20T00:00:00"/>
    <s v="PAGADO "/>
    <s v="ES68-2103-2030-4300-3002-6864"/>
    <m/>
    <s v="EN REMESA JUNIO "/>
  </r>
  <r>
    <x v="6"/>
    <d v="2022-05-30T00:00:00"/>
    <s v="FR32000155142"/>
    <x v="61"/>
    <n v="181"/>
    <x v="138"/>
    <x v="3"/>
    <x v="0"/>
    <x v="23"/>
    <x v="23"/>
    <x v="158"/>
    <n v="0"/>
    <n v="0"/>
    <m/>
    <n v="0"/>
    <n v="7487.5"/>
    <s v="TRANSFERENCIA"/>
    <d v="2022-06-20T00:00:00"/>
    <s v="PAGADO "/>
    <s v="MC12 3000 2054 3000 0007 1588 A05"/>
    <s v="ANTONIO ALVARADEJO "/>
    <s v="EN REMESA JUNIO "/>
  </r>
  <r>
    <x v="7"/>
    <d v="2022-06-23T00:00:00"/>
    <s v="ESB38334355"/>
    <x v="23"/>
    <s v="50-22060022"/>
    <x v="139"/>
    <x v="1"/>
    <x v="0"/>
    <x v="4"/>
    <x v="4"/>
    <x v="99"/>
    <n v="0.21"/>
    <n v="897.75"/>
    <m/>
    <n v="0"/>
    <n v="5172.75"/>
    <s v="TRANSFERENCIA"/>
    <d v="2022-07-20T00:00:00"/>
    <s v="PENDIENTE "/>
    <s v="ES71-0128-7661-4205-0000-7553"/>
    <s v="IAGO MAIZ"/>
    <s v="REMESA JULIO"/>
  </r>
  <r>
    <x v="7"/>
    <d v="2022-05-20T00:00:00"/>
    <m/>
    <x v="62"/>
    <s v="15082-DP"/>
    <x v="140"/>
    <x v="1"/>
    <x v="0"/>
    <x v="4"/>
    <x v="4"/>
    <x v="159"/>
    <n v="0"/>
    <e v="#VALUE!"/>
    <n v="0"/>
    <m/>
    <s v="1970$"/>
    <s v="TRANSFERENCIA "/>
    <d v="2022-06-20T00:00:00"/>
    <s v="PAGADO "/>
    <m/>
    <m/>
    <s v="REMESA JUNIO "/>
  </r>
  <r>
    <x v="7"/>
    <d v="2022-06-30T00:00:00"/>
    <s v="US112047552"/>
    <x v="42"/>
    <n v="11334104"/>
    <x v="99"/>
    <x v="1"/>
    <x v="0"/>
    <x v="4"/>
    <x v="4"/>
    <x v="160"/>
    <n v="0"/>
    <n v="0"/>
    <m/>
    <n v="0"/>
    <n v="152.07"/>
    <s v="TRANSFERENCIA"/>
    <d v="2022-07-20T00:00:00"/>
    <s v="PENDIENTE "/>
    <s v="DE63500109000017902014"/>
    <s v="ENRIQUE REVENGA"/>
    <s v="REMESA JULIO "/>
  </r>
  <r>
    <x v="7"/>
    <d v="2022-06-19T00:00:00"/>
    <s v="ESA82018474"/>
    <x v="25"/>
    <s v="TA6UY0097195"/>
    <x v="141"/>
    <x v="2"/>
    <x v="0"/>
    <x v="5"/>
    <x v="5"/>
    <x v="161"/>
    <n v="0.21"/>
    <n v="39.8979"/>
    <m/>
    <m/>
    <n v="229.8879"/>
    <s v="DOMICILIADO"/>
    <d v="2022-06-19T00:00:00"/>
    <s v="PENDIENTE"/>
    <m/>
    <s v="ENRIQUE REVENGA"/>
    <m/>
  </r>
  <r>
    <x v="7"/>
    <d v="2022-06-01T00:00:00"/>
    <s v="ESA78923125"/>
    <x v="6"/>
    <s v="28-F2M0-001281"/>
    <x v="142"/>
    <x v="2"/>
    <x v="0"/>
    <x v="5"/>
    <x v="5"/>
    <x v="162"/>
    <n v="0.21"/>
    <n v="73.478999999999999"/>
    <m/>
    <m/>
    <n v="423.37899999999996"/>
    <s v="DOMICILIADO"/>
    <d v="2022-06-01T00:00:00"/>
    <s v="PENDIENTE"/>
    <m/>
    <s v="ENRIQUE REVENGA"/>
    <m/>
  </r>
  <r>
    <x v="7"/>
    <d v="2022-06-01T00:00:00"/>
    <s v="ESA78923125"/>
    <x v="6"/>
    <s v="DGT22000043779"/>
    <x v="143"/>
    <x v="2"/>
    <x v="0"/>
    <x v="5"/>
    <x v="5"/>
    <x v="163"/>
    <n v="0.21"/>
    <n v="526.47"/>
    <m/>
    <m/>
    <n v="3033.4700000000003"/>
    <s v="DOMICILIADO"/>
    <d v="2022-07-01T00:00:00"/>
    <s v="PENDIENTE "/>
    <m/>
    <s v="ENRIQUE REVENGA "/>
    <m/>
  </r>
  <r>
    <x v="9"/>
    <d v="2022-07-01T00:00:00"/>
    <s v="ESB92903517"/>
    <x v="37"/>
    <s v="C234915"/>
    <x v="144"/>
    <x v="2"/>
    <x v="0"/>
    <x v="5"/>
    <x v="5"/>
    <x v="138"/>
    <n v="0.21"/>
    <n v="14.49"/>
    <m/>
    <n v="0"/>
    <n v="83.49"/>
    <s v="DOMICILIADO "/>
    <m/>
    <s v="PENDIENTE"/>
    <m/>
    <s v="ENRIQUE REVENGA "/>
    <m/>
  </r>
  <r>
    <x v="7"/>
    <d v="2022-06-30T00:00:00"/>
    <s v="ESB87242244"/>
    <x v="13"/>
    <n v="2200763"/>
    <x v="145"/>
    <x v="0"/>
    <x v="0"/>
    <x v="6"/>
    <x v="6"/>
    <x v="164"/>
    <n v="0.21"/>
    <n v="43.47"/>
    <m/>
    <n v="0"/>
    <n v="250.47"/>
    <s v="DOMICILIADO"/>
    <m/>
    <s v="PENDIENTE"/>
    <m/>
    <s v="ENRIQUE REVENGA"/>
    <m/>
  </r>
  <r>
    <x v="9"/>
    <d v="2022-07-01T00:00:00"/>
    <s v="ESB93340198"/>
    <x v="63"/>
    <s v="NA2207047800"/>
    <x v="146"/>
    <x v="2"/>
    <x v="0"/>
    <x v="5"/>
    <x v="5"/>
    <x v="165"/>
    <n v="0.21"/>
    <n v="16.365300000000001"/>
    <m/>
    <m/>
    <n v="94.295300000000012"/>
    <s v="DOMICILIADO"/>
    <d v="2022-07-01T00:00:00"/>
    <s v="PENDIENTE "/>
    <m/>
    <s v="ENRIQUE REVENGA "/>
    <m/>
  </r>
  <r>
    <x v="9"/>
    <d v="2022-07-01T00:00:00"/>
    <s v="ESG29073954"/>
    <x v="10"/>
    <n v="2563"/>
    <x v="147"/>
    <x v="0"/>
    <x v="0"/>
    <x v="6"/>
    <x v="6"/>
    <x v="118"/>
    <n v="0"/>
    <n v="0"/>
    <m/>
    <n v="0"/>
    <n v="226.55"/>
    <s v="DOMICILIADO "/>
    <m/>
    <s v="PENDIENTE"/>
    <m/>
    <s v="ENRIQUE REVENGA"/>
    <m/>
  </r>
  <r>
    <x v="9"/>
    <d v="2022-07-04T00:00:00"/>
    <s v="ESB29774254"/>
    <x v="64"/>
    <s v="2022/001930"/>
    <x v="148"/>
    <x v="0"/>
    <x v="0"/>
    <x v="12"/>
    <x v="12"/>
    <x v="166"/>
    <n v="0.21"/>
    <n v="2.94"/>
    <m/>
    <n v="0"/>
    <n v="16.940000000000001"/>
    <s v="PETTY "/>
    <s v="20/09/2022"/>
    <s v="PENDIENTE "/>
    <m/>
    <s v="LUIS HERRERA "/>
    <m/>
  </r>
  <r>
    <x v="9"/>
    <d v="2022-07-01T00:00:00"/>
    <s v="ESB07923873"/>
    <x v="16"/>
    <s v="F1220548"/>
    <x v="149"/>
    <x v="0"/>
    <x v="0"/>
    <x v="11"/>
    <x v="11"/>
    <x v="88"/>
    <n v="0.21"/>
    <n v="630.41999999999996"/>
    <m/>
    <n v="0"/>
    <n v="3632.42"/>
    <s v="DOMICILIADO "/>
    <d v="2022-04-07T00:00:00"/>
    <s v="PAGADO "/>
    <m/>
    <s v="ENRIQUE REVENGA"/>
    <m/>
  </r>
  <r>
    <x v="9"/>
    <d v="2022-07-01T00:00:00"/>
    <s v="ESB07923873"/>
    <x v="16"/>
    <s v="F1220549"/>
    <x v="56"/>
    <x v="0"/>
    <x v="0"/>
    <x v="12"/>
    <x v="12"/>
    <x v="167"/>
    <n v="0.21"/>
    <n v="82.565700000000007"/>
    <m/>
    <n v="0"/>
    <n v="475.73570000000001"/>
    <s v="DOMICILIADO "/>
    <d v="2022-04-07T00:00:00"/>
    <s v="PAGADO "/>
    <m/>
    <s v="ENRIQUE REVENGA"/>
    <m/>
  </r>
  <r>
    <x v="9"/>
    <s v="30/06/2022"/>
    <s v="ESA41810920"/>
    <x v="65"/>
    <n v="221105530615"/>
    <x v="150"/>
    <x v="0"/>
    <x v="0"/>
    <x v="0"/>
    <x v="0"/>
    <x v="168"/>
    <n v="0.1"/>
    <n v="39.680000000000007"/>
    <m/>
    <n v="0"/>
    <n v="436.48"/>
    <s v="TRANSFERENCIA"/>
    <s v="20/08/2022"/>
    <s v="PENDIENTE"/>
    <m/>
    <m/>
    <s v="REMESA AGOSTO "/>
  </r>
  <r>
    <x v="9"/>
    <s v="30/06/2022"/>
    <s v="ESA41810920"/>
    <x v="65"/>
    <n v="221105530615"/>
    <x v="150"/>
    <x v="0"/>
    <x v="0"/>
    <x v="0"/>
    <x v="0"/>
    <x v="169"/>
    <n v="0.21"/>
    <n v="0.46200000000000002"/>
    <m/>
    <n v="0"/>
    <n v="2.6620000000000004"/>
    <s v="TRANSFERENCIA "/>
    <s v="20/08/2022"/>
    <s v="PENDIENTE "/>
    <m/>
    <m/>
    <s v="REMESA AGOSTO"/>
  </r>
  <r>
    <x v="9"/>
    <s v="17/06/2022"/>
    <s v="ESA92304401"/>
    <x v="66"/>
    <s v="FVR22-31166"/>
    <x v="151"/>
    <x v="5"/>
    <x v="1"/>
    <x v="24"/>
    <x v="24"/>
    <x v="170"/>
    <n v="0.21"/>
    <n v="18.753"/>
    <m/>
    <n v="0"/>
    <n v="108.053"/>
    <s v="PETTY "/>
    <s v="16/06/2022"/>
    <s v="PAGADO "/>
    <m/>
    <s v="ENRIQUE REVENGA "/>
    <s v="PETTY CASH"/>
  </r>
  <r>
    <x v="9"/>
    <s v="30/06/2022"/>
    <s v="ESB20855250"/>
    <x v="8"/>
    <s v="AGP3 09-22"/>
    <x v="10"/>
    <x v="1"/>
    <x v="0"/>
    <x v="4"/>
    <x v="4"/>
    <x v="10"/>
    <n v="0.21"/>
    <n v="1491"/>
    <m/>
    <n v="0"/>
    <n v="8591"/>
    <s v="TRANSFERENCIA "/>
    <s v="20/07/2022"/>
    <s v="PENDIENTE"/>
    <s v="ES88-0081-7306-6800-0123-9930"/>
    <s v="ENRIQUE REVENGA "/>
    <s v="EN REMESA JULIO"/>
  </r>
  <r>
    <x v="9"/>
    <s v="30/06/2022"/>
    <s v="ESB92992643"/>
    <x v="47"/>
    <n v="396"/>
    <x v="152"/>
    <x v="0"/>
    <x v="0"/>
    <x v="14"/>
    <x v="14"/>
    <x v="171"/>
    <n v="0.21"/>
    <n v="7.6733999999999991"/>
    <m/>
    <n v="0"/>
    <n v="44.2134"/>
    <s v="TRANSFERENCIA "/>
    <s v="20/07/2022"/>
    <s v="PENDIENTE "/>
    <s v="ES26-0182-4135-4502-0858-7625"/>
    <s v="ENRIQUE REVENGA"/>
    <s v="EN REMESA JULIO "/>
  </r>
  <r>
    <x v="9"/>
    <d v="2022-07-04T00:00:00"/>
    <s v="ESB07931611"/>
    <x v="3"/>
    <s v="1/2614/22"/>
    <x v="153"/>
    <x v="0"/>
    <x v="0"/>
    <x v="3"/>
    <x v="3"/>
    <x v="4"/>
    <n v="0.21"/>
    <n v="409.5"/>
    <m/>
    <n v="0"/>
    <n v="2359.5"/>
    <s v="TRANSFERENCIA"/>
    <d v="2022-09-20T00:00:00"/>
    <s v="PENDIENTE"/>
    <s v="ES61-0081-7041-1300-0127-6731"/>
    <s v="ENRIQUE REVENGA "/>
    <s v="EN REMESA SEPTIEMBRE"/>
  </r>
  <r>
    <x v="9"/>
    <d v="2022-07-01T00:00:00"/>
    <s v="ESB61193125"/>
    <x v="0"/>
    <n v="202218380"/>
    <x v="154"/>
    <x v="0"/>
    <x v="0"/>
    <x v="3"/>
    <x v="3"/>
    <x v="38"/>
    <n v="0"/>
    <n v="0"/>
    <m/>
    <n v="0"/>
    <n v="633.46"/>
    <s v="DOMICILIADO"/>
    <m/>
    <s v="DOMICILIADO"/>
    <m/>
    <s v="ENRIQUE REVENGA"/>
    <m/>
  </r>
  <r>
    <x v="9"/>
    <d v="2022-07-01T00:00:00"/>
    <s v="ESB61193125"/>
    <x v="0"/>
    <n v="202218380"/>
    <x v="155"/>
    <x v="0"/>
    <x v="0"/>
    <x v="3"/>
    <x v="3"/>
    <x v="37"/>
    <n v="0.21"/>
    <n v="102.47999999999999"/>
    <m/>
    <n v="0"/>
    <n v="590.48"/>
    <s v="DOMICILIADO"/>
    <m/>
    <s v="DOMICILIADO"/>
    <m/>
    <s v="ENRIQUE REVENGA"/>
    <m/>
  </r>
  <r>
    <x v="9"/>
    <d v="2022-07-07T00:00:00"/>
    <s v="ESB29720273"/>
    <x v="67"/>
    <s v="L-2022-0503"/>
    <x v="156"/>
    <x v="3"/>
    <x v="0"/>
    <x v="25"/>
    <x v="25"/>
    <x v="172"/>
    <n v="0.21"/>
    <n v="32.707499999999996"/>
    <m/>
    <n v="0"/>
    <n v="188.45749999999998"/>
    <s v="TRANSFERENCIA "/>
    <s v="20/09/2022"/>
    <s v="PENDIENTE"/>
    <s v="ES07-0128-0794-0401-0337-7634"/>
    <m/>
    <s v="EN REMESA SEPTIEMBRE "/>
  </r>
  <r>
    <x v="9"/>
    <s v="30/06/2022"/>
    <s v="ESB20855250"/>
    <x v="8"/>
    <s v="AGP3 10-22"/>
    <x v="157"/>
    <x v="1"/>
    <x v="0"/>
    <x v="7"/>
    <x v="7"/>
    <x v="173"/>
    <n v="0.21"/>
    <n v="3609.1251000000002"/>
    <m/>
    <n v="0"/>
    <n v="20795.435100000002"/>
    <s v="TRANSFERENCIA "/>
    <s v="20/08/2022"/>
    <s v="PENDIENTE"/>
    <s v="ES88-0081-7306-6800-0123-9930"/>
    <s v="ENRIQUE REVENGA "/>
    <s v="EN REMESA JULIO"/>
  </r>
  <r>
    <x v="9"/>
    <s v="30/06/2022"/>
    <s v="ESB93107464"/>
    <x v="24"/>
    <s v="862/22"/>
    <x v="108"/>
    <x v="0"/>
    <x v="0"/>
    <x v="3"/>
    <x v="3"/>
    <x v="174"/>
    <n v="0.21"/>
    <n v="933.24"/>
    <m/>
    <n v="0"/>
    <n v="5377.24"/>
    <s v="TRANSFERENCIA "/>
    <s v="20/08/2022"/>
    <s v="PENDIENTE"/>
    <s v="ES98-2103-0201-0600-3000-8328"/>
    <s v="ENRIQUE REVENGA"/>
    <s v="EN REMSA AGOSTO"/>
  </r>
  <r>
    <x v="9"/>
    <d v="2022-07-05T00:00:00"/>
    <s v="ESB61193125"/>
    <x v="0"/>
    <n v="202218550"/>
    <x v="116"/>
    <x v="0"/>
    <x v="0"/>
    <x v="3"/>
    <x v="3"/>
    <x v="175"/>
    <n v="0.21"/>
    <n v="132.29999999999998"/>
    <m/>
    <n v="0"/>
    <n v="762.3"/>
    <s v="DOMICILIADO "/>
    <m/>
    <s v="DOMICILIADO "/>
    <m/>
    <s v="ENRIQUE REVENGA "/>
    <m/>
  </r>
  <r>
    <x v="9"/>
    <d v="2022-07-07T00:00:00"/>
    <s v="US3059810100"/>
    <x v="2"/>
    <n v="6416"/>
    <x v="158"/>
    <x v="1"/>
    <x v="0"/>
    <x v="2"/>
    <x v="2"/>
    <x v="42"/>
    <m/>
    <n v="0"/>
    <m/>
    <m/>
    <n v="2000"/>
    <s v="TRANSFERENCIA "/>
    <m/>
    <s v="PENDIENTE "/>
    <s v="BANK UNITED / ABA: 267090594 / SWIFT: BUFBUS3M / ACC: 9852381395"/>
    <s v="JOOST KRUISSEN"/>
    <s v="PDTE METER EN REMESA"/>
  </r>
  <r>
    <x v="9"/>
    <d v="2022-07-08T00:00:00"/>
    <s v="ESB29653417"/>
    <x v="68"/>
    <s v="22/NFD/029697"/>
    <x v="159"/>
    <x v="5"/>
    <x v="1"/>
    <x v="24"/>
    <x v="24"/>
    <x v="176"/>
    <n v="0.21"/>
    <n v="465.11220000000003"/>
    <m/>
    <m/>
    <n v="2679.9322000000002"/>
    <s v="TRANSFERENCIA"/>
    <s v="15/07/2022"/>
    <s v="PENDIENTE"/>
    <s v="ES06-3058-0709-0910-2180-6002"/>
    <s v="ANTONIO ALVARADEJO"/>
    <s v="PAGO URGENTE 15/07"/>
  </r>
  <r>
    <x v="9"/>
    <d v="2022-06-30T00:00:00"/>
    <s v="ESB07923873"/>
    <x v="16"/>
    <s v="F0220509"/>
    <x v="160"/>
    <x v="0"/>
    <x v="0"/>
    <x v="12"/>
    <x v="12"/>
    <x v="177"/>
    <n v="0.21"/>
    <n v="105.5166"/>
    <m/>
    <n v="0"/>
    <n v="607.97659999999996"/>
    <s v="TRANSFERENCIA "/>
    <s v="20/08/2022"/>
    <s v="PENDIENTE "/>
    <s v="ES22-2100-6899-2113-0041-2950"/>
    <s v="ENRIQUE REVENGA "/>
    <s v="REMESA AGOSTO "/>
  </r>
  <r>
    <x v="9"/>
    <d v="2022-07-11T00:00:00"/>
    <s v="ESA82018474"/>
    <x v="25"/>
    <s v="RCJIN00004822"/>
    <x v="161"/>
    <x v="2"/>
    <x v="0"/>
    <x v="5"/>
    <x v="5"/>
    <x v="178"/>
    <n v="0.21"/>
    <n v="-19.273799999999998"/>
    <m/>
    <m/>
    <n v="-111.0538"/>
    <s v="DOMICILIADO"/>
    <m/>
    <s v="PENDIENTE "/>
    <m/>
    <s v="ENRIQUE REVENGA "/>
    <m/>
  </r>
  <r>
    <x v="9"/>
    <d v="2022-07-11T00:00:00"/>
    <s v="ESA82018474"/>
    <x v="25"/>
    <s v="RCJIN00005022"/>
    <x v="162"/>
    <x v="2"/>
    <x v="0"/>
    <x v="5"/>
    <x v="5"/>
    <x v="179"/>
    <n v="0.21"/>
    <n v="-1.6905000000000001"/>
    <m/>
    <m/>
    <n v="-9.7405000000000008"/>
    <s v="DOMICILIADO"/>
    <m/>
    <s v="PENDIENTE "/>
    <m/>
    <s v="ENRIQUE REVENGA "/>
    <m/>
  </r>
  <r>
    <x v="9"/>
    <d v="2022-07-11T00:00:00"/>
    <s v="ESA82018474"/>
    <x v="25"/>
    <s v="RCJIN00005122"/>
    <x v="163"/>
    <x v="2"/>
    <x v="0"/>
    <x v="5"/>
    <x v="5"/>
    <x v="179"/>
    <n v="0.21"/>
    <n v="-1.6905000000000001"/>
    <m/>
    <m/>
    <n v="-9.7405000000000008"/>
    <s v="DOMICILIADO"/>
    <m/>
    <s v="PENDIENTE "/>
    <m/>
    <s v="ENRIQUE REVENGA "/>
    <m/>
  </r>
  <r>
    <x v="9"/>
    <d v="2022-07-11T00:00:00"/>
    <s v="ESA82018474"/>
    <x v="25"/>
    <s v="RCJIN00004922"/>
    <x v="164"/>
    <x v="2"/>
    <x v="0"/>
    <x v="5"/>
    <x v="5"/>
    <x v="180"/>
    <n v="0.21"/>
    <n v="-6.0857999999999999"/>
    <m/>
    <m/>
    <n v="-35.065800000000003"/>
    <s v="DOMICILIADO"/>
    <m/>
    <s v="PENDIENTE "/>
    <m/>
    <s v="ENRIQUE REVENGA "/>
    <m/>
  </r>
  <r>
    <x v="9"/>
    <d v="2022-07-04T00:00:00"/>
    <s v="ESA82018474"/>
    <x v="25"/>
    <s v="FCJIN00390622"/>
    <x v="165"/>
    <x v="2"/>
    <x v="0"/>
    <x v="5"/>
    <x v="5"/>
    <x v="181"/>
    <n v="0.21"/>
    <n v="149.38560000000001"/>
    <m/>
    <m/>
    <n v="860.74559999999997"/>
    <s v="DOMICILIADO"/>
    <m/>
    <s v="PENDIENTE "/>
    <m/>
    <s v="ENRIQUE REVENGA "/>
    <m/>
  </r>
  <r>
    <x v="9"/>
    <d v="2022-07-04T00:00:00"/>
    <s v="ESA82018474"/>
    <x v="25"/>
    <s v="FCJIN00390722"/>
    <x v="166"/>
    <x v="2"/>
    <x v="0"/>
    <x v="5"/>
    <x v="5"/>
    <x v="182"/>
    <n v="0.21"/>
    <n v="47.174399999999999"/>
    <m/>
    <m/>
    <n v="271.81439999999998"/>
    <s v="DOMICILIADO "/>
    <m/>
    <s v="PENDIENTE "/>
    <m/>
    <s v="ENRIQUE REVENGA "/>
    <m/>
  </r>
  <r>
    <x v="9"/>
    <d v="2022-07-04T00:00:00"/>
    <s v="ESA82018474"/>
    <x v="25"/>
    <s v="FCJIN00390822"/>
    <x v="167"/>
    <x v="2"/>
    <x v="0"/>
    <x v="5"/>
    <x v="5"/>
    <x v="183"/>
    <n v="0.21"/>
    <n v="13.103999999999999"/>
    <m/>
    <m/>
    <n v="75.503999999999991"/>
    <s v="DOMICILIADO "/>
    <m/>
    <s v="PENDIENTE "/>
    <m/>
    <s v="ENRIQUE REVENGA "/>
    <m/>
  </r>
  <r>
    <x v="9"/>
    <d v="2022-07-04T00:00:00"/>
    <s v="ESA82018474"/>
    <x v="25"/>
    <s v="FCJIN00390922"/>
    <x v="168"/>
    <x v="2"/>
    <x v="0"/>
    <x v="5"/>
    <x v="5"/>
    <x v="183"/>
    <n v="0.21"/>
    <n v="13.103999999999999"/>
    <m/>
    <m/>
    <n v="75.503999999999991"/>
    <s v="DOMICILIADO "/>
    <m/>
    <s v="PENDIENTE "/>
    <m/>
    <s v="ENRIQUE REVENGA "/>
    <m/>
  </r>
  <r>
    <x v="10"/>
    <d v="2022-07-08T00:00:00"/>
    <s v="ESB16502536"/>
    <x v="69"/>
    <s v="PA-351/202"/>
    <x v="169"/>
    <x v="1"/>
    <x v="0"/>
    <x v="2"/>
    <x v="2"/>
    <x v="184"/>
    <n v="0.21"/>
    <n v="294"/>
    <m/>
    <m/>
    <n v="1694"/>
    <s v="TRANSFERENCIA "/>
    <d v="2022-08-20T00:00:00"/>
    <s v="PENDIENTE "/>
    <s v="ES81-2100-1990-6102-0012-2381"/>
    <s v="NOELIA NEYRO "/>
    <s v="EN REMESA AGOSTO "/>
  </r>
  <r>
    <x v="10"/>
    <d v="2022-06-30T00:00:00"/>
    <s v="DE129497572"/>
    <x v="20"/>
    <n v="20220786"/>
    <x v="170"/>
    <x v="1"/>
    <x v="0"/>
    <x v="4"/>
    <x v="4"/>
    <x v="185"/>
    <n v="0"/>
    <n v="0"/>
    <m/>
    <m/>
    <n v="670"/>
    <s v="TRANSFERENCIA "/>
    <d v="2022-08-20T00:00:00"/>
    <s v="PENDIENTE"/>
    <s v="DE77701500000902165422"/>
    <s v="NOELIA NEYRO "/>
    <s v="EN REMESA AGOSTO"/>
  </r>
  <r>
    <x v="10"/>
    <d v="2022-07-04T00:00:00"/>
    <s v="ESB29071123"/>
    <x v="70"/>
    <s v="SF107823"/>
    <x v="171"/>
    <x v="6"/>
    <x v="0"/>
    <x v="26"/>
    <x v="26"/>
    <x v="186"/>
    <n v="0.21"/>
    <n v="8.3916000000000004"/>
    <m/>
    <m/>
    <n v="48.351600000000005"/>
    <s v="PETTY"/>
    <d v="2022-07-04T00:00:00"/>
    <s v="PAGADO "/>
    <m/>
    <s v="ANTONIO CRUZ "/>
    <m/>
  </r>
  <r>
    <x v="10"/>
    <d v="2022-07-05T00:00:00"/>
    <s v="ESB29071123"/>
    <x v="70"/>
    <s v="SF107871"/>
    <x v="172"/>
    <x v="6"/>
    <x v="0"/>
    <x v="26"/>
    <x v="26"/>
    <x v="187"/>
    <n v="0.21"/>
    <n v="11.121599999999999"/>
    <m/>
    <m/>
    <n v="64.081599999999995"/>
    <s v="PETTY "/>
    <d v="2022-07-05T00:00:00"/>
    <s v="PAGADO "/>
    <m/>
    <s v="ANTONIO CRUZ "/>
    <m/>
  </r>
  <r>
    <x v="10"/>
    <d v="2022-07-13T00:00:00"/>
    <s v="ESB84818442"/>
    <x v="71"/>
    <s v="036-0007-379943"/>
    <x v="173"/>
    <x v="0"/>
    <x v="0"/>
    <x v="14"/>
    <x v="14"/>
    <x v="188"/>
    <n v="0.21"/>
    <n v="31.065300000000001"/>
    <m/>
    <m/>
    <n v="178.99530000000001"/>
    <s v="PETTY "/>
    <m/>
    <s v="PENDIENTE"/>
    <m/>
    <s v="ENRIQUE REVENGA"/>
    <m/>
  </r>
  <r>
    <x v="10"/>
    <d v="2022-07-14T00:00:00"/>
    <s v="ESB84818442"/>
    <x v="71"/>
    <s v="279-0007-193340"/>
    <x v="174"/>
    <x v="6"/>
    <x v="0"/>
    <x v="26"/>
    <x v="26"/>
    <x v="189"/>
    <n v="0.21"/>
    <n v="5.9513999999999996"/>
    <m/>
    <m/>
    <n v="34.291399999999996"/>
    <s v="PETTY "/>
    <m/>
    <s v="PENDIENTE"/>
    <m/>
    <s v="JAVIER MARTIN "/>
    <m/>
  </r>
  <r>
    <x v="10"/>
    <d v="2022-07-08T00:00:00"/>
    <s v="ESB64936610"/>
    <x v="72"/>
    <n v="18231906"/>
    <x v="175"/>
    <x v="4"/>
    <x v="0"/>
    <x v="15"/>
    <x v="15"/>
    <x v="190"/>
    <n v="0.21"/>
    <n v="25.391099999999998"/>
    <m/>
    <m/>
    <n v="146.30109999999999"/>
    <s v="T/C"/>
    <d v="2022-07-08T00:00:00"/>
    <s v="PAGADO "/>
    <m/>
    <s v="JOOST KRUISSEN"/>
    <m/>
  </r>
  <r>
    <x v="10"/>
    <d v="2022-03-29T00:00:00"/>
    <s v="ESE18526574"/>
    <x v="52"/>
    <s v="M-176"/>
    <x v="121"/>
    <x v="1"/>
    <x v="0"/>
    <x v="4"/>
    <x v="4"/>
    <x v="191"/>
    <n v="0.21"/>
    <n v="5.9619"/>
    <m/>
    <n v="0"/>
    <n v="34.351900000000001"/>
    <s v="PETTY "/>
    <m/>
    <m/>
    <m/>
    <s v="?¿"/>
    <m/>
  </r>
  <r>
    <x v="10"/>
    <d v="2022-07-09T00:00:00"/>
    <s v="ES05149237C"/>
    <x v="73"/>
    <s v="BTT2022/006409"/>
    <x v="176"/>
    <x v="3"/>
    <x v="0"/>
    <x v="27"/>
    <x v="27"/>
    <x v="192"/>
    <n v="0.21"/>
    <n v="12.217799999999999"/>
    <m/>
    <m/>
    <n v="70.397800000000004"/>
    <s v="PETTY "/>
    <m/>
    <s v="PENDIENTE "/>
    <m/>
    <s v="ROSALIANDA JIMENEZ "/>
    <m/>
  </r>
  <r>
    <x v="10"/>
    <d v="2022-05-31T00:00:00"/>
    <s v="ESB29877594"/>
    <x v="74"/>
    <n v="22010932"/>
    <x v="177"/>
    <x v="0"/>
    <x v="0"/>
    <x v="0"/>
    <x v="0"/>
    <x v="193"/>
    <n v="0.21"/>
    <n v="21.558599999999998"/>
    <m/>
    <m/>
    <n v="124.2186"/>
    <s v="TRANSFERENCIA "/>
    <d v="2022-07-20T00:00:00"/>
    <s v="PENDIENTE "/>
    <s v="ES42-2103-0180-0100-3000-5102"/>
    <m/>
    <s v="REMESA JULIO "/>
  </r>
  <r>
    <x v="10"/>
    <d v="2022-06-01T00:00:00"/>
    <s v="ESA92304401"/>
    <x v="66"/>
    <s v="FVR22-27415"/>
    <x v="178"/>
    <x v="5"/>
    <x v="1"/>
    <x v="24"/>
    <x v="24"/>
    <x v="194"/>
    <n v="0.1"/>
    <n v="7.1870000000000012"/>
    <m/>
    <n v="0"/>
    <n v="80.751000000000005"/>
    <m/>
    <m/>
    <s v="PENDIENTE"/>
    <m/>
    <m/>
    <m/>
  </r>
  <r>
    <x v="5"/>
    <m/>
    <m/>
    <x v="75"/>
    <m/>
    <x v="80"/>
    <x v="4"/>
    <x v="0"/>
    <x v="15"/>
    <x v="15"/>
    <x v="195"/>
    <n v="0.21"/>
    <n v="0.29399999999999998"/>
    <m/>
    <n v="0"/>
    <m/>
    <m/>
    <m/>
    <m/>
    <m/>
    <m/>
    <m/>
  </r>
  <r>
    <x v="10"/>
    <d v="2022-07-12T00:00:00"/>
    <s v="ESB05331566"/>
    <x v="40"/>
    <s v="MI-HF0006732"/>
    <x v="179"/>
    <x v="1"/>
    <x v="0"/>
    <x v="7"/>
    <x v="7"/>
    <x v="142"/>
    <n v="0.1"/>
    <n v="17.909000000000002"/>
    <m/>
    <n v="0"/>
    <n v="196.999"/>
    <s v="TRANSFERENCIA "/>
    <d v="2022-07-20T00:00:00"/>
    <s v="PENDIENTE "/>
    <s v="ES71-0182-5483-4202-0151-9363"/>
    <s v="BORJA BAEZ"/>
    <s v="EN REMESA JULIO"/>
  </r>
  <r>
    <x v="10"/>
    <d v="2022-07-12T00:00:00"/>
    <s v="ESB05331566"/>
    <x v="40"/>
    <s v="MI-HF0006733"/>
    <x v="180"/>
    <x v="1"/>
    <x v="0"/>
    <x v="7"/>
    <x v="7"/>
    <x v="142"/>
    <n v="0.1"/>
    <n v="17.909000000000002"/>
    <m/>
    <n v="0"/>
    <n v="196.999"/>
    <s v="TRANSFERENCIA "/>
    <d v="2022-07-20T00:00:00"/>
    <s v="PENDIENTE "/>
    <s v="ES71-0182-5483-4202-0151-9363"/>
    <s v="BORJA BAEZ"/>
    <s v="EN REMESA JULIO "/>
  </r>
  <r>
    <x v="10"/>
    <d v="2022-07-12T00:00:00"/>
    <s v="ESB05331566"/>
    <x v="40"/>
    <s v="MI-HF0006730"/>
    <x v="181"/>
    <x v="1"/>
    <x v="0"/>
    <x v="7"/>
    <x v="7"/>
    <x v="196"/>
    <n v="0.1"/>
    <n v="8.9550000000000001"/>
    <m/>
    <n v="0"/>
    <n v="98.504999999999995"/>
    <s v="TRANSFERENCIA "/>
    <d v="2022-07-20T00:00:00"/>
    <s v="PENDIENTE "/>
    <s v="ES71-0182-5483-4202-0151-9363"/>
    <s v="BORJA BAEZ"/>
    <s v="EN REMESA JULIO "/>
  </r>
  <r>
    <x v="10"/>
    <d v="2022-06-24T00:00:00"/>
    <s v="ESB29647039"/>
    <x v="76"/>
    <s v="A202201860"/>
    <x v="182"/>
    <x v="6"/>
    <x v="0"/>
    <x v="20"/>
    <x v="20"/>
    <x v="197"/>
    <n v="0.21"/>
    <n v="21.268799999999999"/>
    <m/>
    <n v="0"/>
    <n v="122.5488"/>
    <s v="PETTY "/>
    <d v="2022-06-23T00:00:00"/>
    <s v="PAGADO "/>
    <m/>
    <s v="CAJA CENTRAL "/>
    <m/>
  </r>
  <r>
    <x v="9"/>
    <d v="2022-06-02T00:00:00"/>
    <s v="ESB57946915"/>
    <x v="77"/>
    <n v="2022002954"/>
    <x v="183"/>
    <x v="1"/>
    <x v="0"/>
    <x v="4"/>
    <x v="4"/>
    <x v="198"/>
    <n v="0.1"/>
    <n v="62.217999999999996"/>
    <m/>
    <m/>
    <n v="684.39799999999991"/>
    <s v="T/C "/>
    <m/>
    <s v="PAGADO "/>
    <m/>
    <s v="IAGO MAIZ"/>
    <m/>
  </r>
  <r>
    <x v="9"/>
    <d v="2022-06-08T00:00:00"/>
    <s v="ESA28812618"/>
    <x v="78"/>
    <s v="ESINIV22000000837487"/>
    <x v="184"/>
    <x v="0"/>
    <x v="0"/>
    <x v="6"/>
    <x v="6"/>
    <x v="199"/>
    <n v="0.21"/>
    <n v="34.001100000000001"/>
    <m/>
    <m/>
    <n v="195.9111"/>
    <s v="T/C"/>
    <m/>
    <s v="PAGADO "/>
    <m/>
    <s v="IAGO MAIZ"/>
    <m/>
  </r>
  <r>
    <x v="10"/>
    <d v="2022-07-14T00:00:00"/>
    <s v="BE0669560712"/>
    <x v="79"/>
    <s v="2022-07-06F"/>
    <x v="185"/>
    <x v="1"/>
    <x v="0"/>
    <x v="2"/>
    <x v="2"/>
    <x v="200"/>
    <n v="0"/>
    <n v="0"/>
    <n v="0"/>
    <n v="0"/>
    <n v="1495"/>
    <s v="TRANSFERENCIA "/>
    <d v="2022-08-20T00:00:00"/>
    <s v="PENDIENTE "/>
    <s v="BE40068908777263"/>
    <s v="SALIM "/>
    <m/>
  </r>
  <r>
    <x v="10"/>
    <d v="2022-06-30T00:00:00"/>
    <s v="ESB29877594"/>
    <x v="74"/>
    <n v="22013687"/>
    <x v="186"/>
    <x v="3"/>
    <x v="0"/>
    <x v="28"/>
    <x v="28"/>
    <x v="201"/>
    <n v="0.21"/>
    <n v="884.6312999999999"/>
    <m/>
    <m/>
    <n v="5097.1612999999998"/>
    <s v="TRANSFERENCIA "/>
    <d v="2022-08-20T00:00:00"/>
    <s v="PENDIENTE "/>
    <s v="ES42-2103-0180-0100-3000-5102"/>
    <m/>
    <s v="REMESA AGOSTO "/>
  </r>
  <r>
    <x v="10"/>
    <d v="2022-07-19T00:00:00"/>
    <s v="ESB29877594"/>
    <x v="74"/>
    <s v="R22000675"/>
    <x v="186"/>
    <x v="3"/>
    <x v="0"/>
    <x v="28"/>
    <x v="28"/>
    <x v="202"/>
    <n v="0.21"/>
    <n v="-495.62310000000002"/>
    <m/>
    <m/>
    <n v="-2855.7331000000004"/>
    <s v="TRANSFERENCIA "/>
    <d v="2022-08-20T00:00:00"/>
    <s v="PENDIENTE "/>
    <s v="ES42-2103-0180-0100-3000-5102"/>
    <m/>
    <s v="REMESA AGOSTO "/>
  </r>
  <r>
    <x v="10"/>
    <d v="2022-07-15T00:00:00"/>
    <s v="ESB29062395"/>
    <x v="80"/>
    <s v="1/4/R005806"/>
    <x v="187"/>
    <x v="0"/>
    <x v="0"/>
    <x v="12"/>
    <x v="12"/>
    <x v="203"/>
    <n v="0.21"/>
    <n v="31.512599999999999"/>
    <m/>
    <m/>
    <n v="181.57259999999999"/>
    <s v="TRANSFERENCIA "/>
    <d v="2022-09-20T00:00:00"/>
    <s v="PENDIENTE "/>
    <s v="ES16-0081-0255-1500-0101-6507"/>
    <s v="ENRIQUE REVENGA"/>
    <s v="REMESA SEPTIEMBRE "/>
  </r>
  <r>
    <x v="10"/>
    <d v="2022-05-30T00:00:00"/>
    <s v="ESB07923873"/>
    <x v="16"/>
    <s v="F0220466"/>
    <x v="188"/>
    <x v="0"/>
    <x v="0"/>
    <x v="12"/>
    <x v="12"/>
    <x v="204"/>
    <n v="0.21"/>
    <n v="619.7835"/>
    <m/>
    <n v="0"/>
    <n v="3571.1334999999999"/>
    <s v="TRANSFERENCIA "/>
    <d v="2022-07-20T00:00:00"/>
    <s v="PENDIENTE "/>
    <s v="ES22-2100-6899-2113-0041-2950"/>
    <s v="ENRIQUE REVENGA "/>
    <s v="REMESA JULIO "/>
  </r>
  <r>
    <x v="10"/>
    <d v="2022-07-15T00:00:00"/>
    <s v="ESA29238599"/>
    <x v="81"/>
    <n v="608246"/>
    <x v="189"/>
    <x v="6"/>
    <x v="0"/>
    <x v="26"/>
    <x v="26"/>
    <x v="205"/>
    <n v="0.21"/>
    <n v="16.426199999999998"/>
    <m/>
    <m/>
    <n v="94.646199999999993"/>
    <s v="TRANSFERENCIA "/>
    <d v="2022-08-20T00:00:00"/>
    <s v="PENDIENTE"/>
    <s v="PDTE IBAN "/>
    <m/>
    <s v="REMESA AGOSTO "/>
  </r>
  <r>
    <x v="10"/>
    <d v="2022-07-25T00:00:00"/>
    <s v="DE129497572"/>
    <x v="20"/>
    <n v="20220831"/>
    <x v="190"/>
    <x v="1"/>
    <x v="2"/>
    <x v="15"/>
    <x v="15"/>
    <x v="80"/>
    <m/>
    <n v="0"/>
    <m/>
    <m/>
    <n v="0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56421BD-F3D8-4834-B0E1-08B7D90E51B1}" name="TablaDinámica1" cacheId="0" applyNumberFormats="0" applyBorderFormats="0" applyFontFormats="0" applyPatternFormats="0" applyAlignmentFormats="0" applyWidthHeightFormats="1" dataCaption="Valores" updatedVersion="8" minRefreshableVersion="5" useAutoFormatting="1" itemPrintTitles="1" createdVersion="8" indent="0" outline="1" outlineData="1" multipleFieldFilters="0">
  <location ref="A3:B69" firstHeaderRow="1" firstDataRow="1" firstDataCol="1"/>
  <pivotFields count="22">
    <pivotField showAll="0">
      <items count="12">
        <item x="0"/>
        <item x="1"/>
        <item x="3"/>
        <item x="2"/>
        <item x="4"/>
        <item x="6"/>
        <item x="8"/>
        <item x="7"/>
        <item x="10"/>
        <item x="9"/>
        <item x="5"/>
        <item t="default"/>
      </items>
    </pivotField>
    <pivotField showAll="0"/>
    <pivotField showAll="0"/>
    <pivotField axis="axisRow" showAll="0">
      <items count="83">
        <item x="18"/>
        <item x="19"/>
        <item x="16"/>
        <item x="45"/>
        <item x="10"/>
        <item x="12"/>
        <item x="21"/>
        <item x="44"/>
        <item x="3"/>
        <item x="57"/>
        <item x="46"/>
        <item x="58"/>
        <item x="74"/>
        <item x="41"/>
        <item x="40"/>
        <item x="54"/>
        <item x="36"/>
        <item x="23"/>
        <item x="66"/>
        <item x="33"/>
        <item x="34"/>
        <item x="55"/>
        <item x="56"/>
        <item x="0"/>
        <item x="32"/>
        <item x="80"/>
        <item x="15"/>
        <item x="38"/>
        <item x="28"/>
        <item x="17"/>
        <item x="27"/>
        <item x="78"/>
        <item x="14"/>
        <item x="35"/>
        <item x="60"/>
        <item x="11"/>
        <item x="64"/>
        <item x="70"/>
        <item x="39"/>
        <item x="9"/>
        <item x="24"/>
        <item x="1"/>
        <item x="71"/>
        <item x="79"/>
        <item x="47"/>
        <item x="73"/>
        <item x="7"/>
        <item x="8"/>
        <item x="2"/>
        <item x="76"/>
        <item x="77"/>
        <item x="68"/>
        <item x="4"/>
        <item x="22"/>
        <item x="63"/>
        <item x="5"/>
        <item x="52"/>
        <item x="69"/>
        <item x="43"/>
        <item x="81"/>
        <item x="59"/>
        <item x="29"/>
        <item x="51"/>
        <item x="72"/>
        <item x="61"/>
        <item x="50"/>
        <item x="31"/>
        <item x="13"/>
        <item x="25"/>
        <item x="6"/>
        <item x="67"/>
        <item x="53"/>
        <item x="49"/>
        <item x="42"/>
        <item x="62"/>
        <item x="26"/>
        <item x="30"/>
        <item x="48"/>
        <item x="65"/>
        <item x="37"/>
        <item x="20"/>
        <item x="75"/>
        <item t="default"/>
      </items>
    </pivotField>
    <pivotField showAll="0"/>
    <pivotField axis="axisRow" showAll="0">
      <items count="192">
        <item x="173"/>
        <item x="164"/>
        <item x="162"/>
        <item x="163"/>
        <item x="161"/>
        <item x="22"/>
        <item x="148"/>
        <item x="35"/>
        <item x="180"/>
        <item x="181"/>
        <item x="130"/>
        <item x="97"/>
        <item x="129"/>
        <item x="136"/>
        <item x="179"/>
        <item x="183"/>
        <item x="115"/>
        <item x="13"/>
        <item x="89"/>
        <item x="44"/>
        <item x="27"/>
        <item x="158"/>
        <item x="151"/>
        <item x="76"/>
        <item x="75"/>
        <item x="79"/>
        <item x="117"/>
        <item x="78"/>
        <item x="105"/>
        <item x="171"/>
        <item x="1"/>
        <item x="15"/>
        <item x="40"/>
        <item x="91"/>
        <item x="122"/>
        <item x="124"/>
        <item x="32"/>
        <item x="29"/>
        <item x="19"/>
        <item x="24"/>
        <item x="150"/>
        <item x="155"/>
        <item x="154"/>
        <item x="58"/>
        <item x="116"/>
        <item x="125"/>
        <item x="135"/>
        <item x="83"/>
        <item x="0"/>
        <item x="36"/>
        <item x="149"/>
        <item x="90"/>
        <item x="57"/>
        <item x="71"/>
        <item x="37"/>
        <item x="82"/>
        <item x="34"/>
        <item x="145"/>
        <item x="52"/>
        <item x="84"/>
        <item x="70"/>
        <item x="85"/>
        <item x="141"/>
        <item x="54"/>
        <item x="55"/>
        <item x="64"/>
        <item x="86"/>
        <item x="142"/>
        <item x="7"/>
        <item x="11"/>
        <item x="9"/>
        <item x="157"/>
        <item x="66"/>
        <item x="5"/>
        <item x="87"/>
        <item x="25"/>
        <item x="53"/>
        <item x="14"/>
        <item x="113"/>
        <item x="152"/>
        <item x="160"/>
        <item x="128"/>
        <item x="102"/>
        <item x="103"/>
        <item x="127"/>
        <item x="104"/>
        <item x="176"/>
        <item x="49"/>
        <item x="3"/>
        <item x="51"/>
        <item x="146"/>
        <item x="144"/>
        <item x="126"/>
        <item x="178"/>
        <item x="77"/>
        <item x="111"/>
        <item x="59"/>
        <item x="68"/>
        <item x="4"/>
        <item x="17"/>
        <item x="153"/>
        <item x="108"/>
        <item x="60"/>
        <item x="73"/>
        <item x="101"/>
        <item x="63"/>
        <item x="31"/>
        <item x="106"/>
        <item x="74"/>
        <item x="156"/>
        <item x="107"/>
        <item x="132"/>
        <item x="45"/>
        <item x="56"/>
        <item x="182"/>
        <item x="172"/>
        <item x="21"/>
        <item x="184"/>
        <item x="186"/>
        <item x="189"/>
        <item x="23"/>
        <item x="133"/>
        <item x="121"/>
        <item x="62"/>
        <item x="147"/>
        <item x="112"/>
        <item x="38"/>
        <item x="72"/>
        <item x="65"/>
        <item x="20"/>
        <item x="170"/>
        <item x="190"/>
        <item x="159"/>
        <item x="50"/>
        <item x="140"/>
        <item x="169"/>
        <item x="177"/>
        <item x="10"/>
        <item x="8"/>
        <item x="138"/>
        <item x="185"/>
        <item x="166"/>
        <item x="167"/>
        <item x="168"/>
        <item x="165"/>
        <item x="100"/>
        <item x="99"/>
        <item x="98"/>
        <item x="139"/>
        <item x="110"/>
        <item x="47"/>
        <item x="134"/>
        <item x="2"/>
        <item x="16"/>
        <item x="41"/>
        <item x="28"/>
        <item x="93"/>
        <item x="48"/>
        <item x="94"/>
        <item x="39"/>
        <item x="81"/>
        <item x="26"/>
        <item x="18"/>
        <item x="88"/>
        <item x="137"/>
        <item x="131"/>
        <item x="123"/>
        <item x="95"/>
        <item x="175"/>
        <item x="114"/>
        <item x="61"/>
        <item x="43"/>
        <item x="6"/>
        <item x="143"/>
        <item x="187"/>
        <item x="46"/>
        <item x="92"/>
        <item x="67"/>
        <item x="12"/>
        <item x="96"/>
        <item x="109"/>
        <item x="69"/>
        <item x="30"/>
        <item x="42"/>
        <item x="174"/>
        <item x="188"/>
        <item x="119"/>
        <item x="118"/>
        <item x="120"/>
        <item x="33"/>
        <item x="80"/>
        <item t="default"/>
      </items>
    </pivotField>
    <pivotField axis="axisRow" showAll="0">
      <items count="9">
        <item h="1" x="0"/>
        <item h="1" x="5"/>
        <item h="1" x="6"/>
        <item h="1" x="3"/>
        <item x="1"/>
        <item h="1" x="7"/>
        <item h="1" x="2"/>
        <item h="1" x="4"/>
        <item t="default"/>
      </items>
    </pivotField>
    <pivotField axis="axisRow" showAll="0">
      <items count="4">
        <item h="1" x="1"/>
        <item x="0"/>
        <item h="1" x="2"/>
        <item t="default"/>
      </items>
    </pivotField>
    <pivotField axis="axisRow" showAll="0">
      <items count="30">
        <item h="1" x="3"/>
        <item h="1" x="24"/>
        <item h="1" x="28"/>
        <item h="1" x="6"/>
        <item h="1" x="2"/>
        <item h="1" x="26"/>
        <item h="1" x="9"/>
        <item h="1" x="20"/>
        <item h="1" x="16"/>
        <item h="1" x="0"/>
        <item h="1" x="8"/>
        <item h="1" x="11"/>
        <item h="1" x="12"/>
        <item h="1" x="1"/>
        <item h="1" x="25"/>
        <item h="1" x="22"/>
        <item h="1" x="23"/>
        <item h="1" x="10"/>
        <item h="1" x="14"/>
        <item h="1" x="17"/>
        <item x="4"/>
        <item h="1" x="13"/>
        <item h="1" x="5"/>
        <item h="1" x="7"/>
        <item h="1" x="19"/>
        <item h="1" x="21"/>
        <item h="1" x="27"/>
        <item h="1" x="18"/>
        <item h="1" x="15"/>
        <item t="default"/>
      </items>
    </pivotField>
    <pivotField showAll="0">
      <items count="30">
        <item x="16"/>
        <item x="24"/>
        <item x="6"/>
        <item x="2"/>
        <item x="8"/>
        <item x="20"/>
        <item x="4"/>
        <item x="22"/>
        <item x="17"/>
        <item x="7"/>
        <item x="5"/>
        <item x="10"/>
        <item x="26"/>
        <item x="14"/>
        <item x="3"/>
        <item x="9"/>
        <item x="0"/>
        <item x="11"/>
        <item x="12"/>
        <item x="1"/>
        <item x="28"/>
        <item x="25"/>
        <item x="13"/>
        <item x="27"/>
        <item x="23"/>
        <item x="19"/>
        <item x="18"/>
        <item x="21"/>
        <item x="15"/>
        <item t="default"/>
      </items>
    </pivotField>
    <pivotField dataField="1" showAll="0">
      <items count="207">
        <item x="202"/>
        <item x="178"/>
        <item x="180"/>
        <item x="179"/>
        <item x="195"/>
        <item x="72"/>
        <item x="73"/>
        <item x="169"/>
        <item x="107"/>
        <item x="74"/>
        <item x="134"/>
        <item x="75"/>
        <item x="105"/>
        <item x="21"/>
        <item x="150"/>
        <item x="120"/>
        <item x="137"/>
        <item x="76"/>
        <item x="154"/>
        <item x="89"/>
        <item x="70"/>
        <item x="32"/>
        <item x="166"/>
        <item x="153"/>
        <item x="91"/>
        <item x="102"/>
        <item x="77"/>
        <item x="82"/>
        <item x="36"/>
        <item x="125"/>
        <item x="39"/>
        <item x="112"/>
        <item x="46"/>
        <item x="189"/>
        <item x="191"/>
        <item x="15"/>
        <item x="78"/>
        <item x="123"/>
        <item x="44"/>
        <item x="114"/>
        <item x="53"/>
        <item x="122"/>
        <item x="103"/>
        <item x="131"/>
        <item x="171"/>
        <item x="132"/>
        <item x="27"/>
        <item x="151"/>
        <item x="186"/>
        <item x="14"/>
        <item x="1"/>
        <item x="155"/>
        <item x="33"/>
        <item x="104"/>
        <item x="187"/>
        <item x="101"/>
        <item x="136"/>
        <item x="192"/>
        <item x="9"/>
        <item x="183"/>
        <item x="11"/>
        <item x="119"/>
        <item x="40"/>
        <item x="138"/>
        <item x="79"/>
        <item x="13"/>
        <item x="194"/>
        <item x="135"/>
        <item x="2"/>
        <item x="128"/>
        <item x="165"/>
        <item x="205"/>
        <item x="49"/>
        <item x="145"/>
        <item x="126"/>
        <item x="22"/>
        <item x="170"/>
        <item x="196"/>
        <item x="64"/>
        <item x="130"/>
        <item x="7"/>
        <item x="124"/>
        <item x="106"/>
        <item x="197"/>
        <item x="86"/>
        <item x="193"/>
        <item x="129"/>
        <item x="84"/>
        <item x="127"/>
        <item x="81"/>
        <item x="156"/>
        <item x="190"/>
        <item x="140"/>
        <item x="12"/>
        <item x="90"/>
        <item x="61"/>
        <item x="100"/>
        <item x="139"/>
        <item x="188"/>
        <item x="203"/>
        <item x="160"/>
        <item x="6"/>
        <item x="172"/>
        <item x="199"/>
        <item x="147"/>
        <item x="47"/>
        <item x="69"/>
        <item x="54"/>
        <item x="142"/>
        <item x="18"/>
        <item x="161"/>
        <item x="133"/>
        <item x="152"/>
        <item x="41"/>
        <item x="116"/>
        <item x="164"/>
        <item x="43"/>
        <item x="5"/>
        <item x="92"/>
        <item x="182"/>
        <item x="118"/>
        <item x="59"/>
        <item x="87"/>
        <item x="67"/>
        <item x="66"/>
        <item x="20"/>
        <item x="141"/>
        <item x="115"/>
        <item x="148"/>
        <item x="110"/>
        <item x="113"/>
        <item x="29"/>
        <item x="94"/>
        <item x="162"/>
        <item x="144"/>
        <item x="48"/>
        <item x="85"/>
        <item x="167"/>
        <item x="168"/>
        <item x="108"/>
        <item x="0"/>
        <item x="111"/>
        <item x="62"/>
        <item x="31"/>
        <item x="68"/>
        <item x="37"/>
        <item x="28"/>
        <item x="177"/>
        <item x="95"/>
        <item x="55"/>
        <item x="143"/>
        <item x="98"/>
        <item x="17"/>
        <item x="34"/>
        <item x="198"/>
        <item x="175"/>
        <item x="38"/>
        <item x="109"/>
        <item x="185"/>
        <item x="181"/>
        <item x="71"/>
        <item x="51"/>
        <item x="121"/>
        <item x="63"/>
        <item x="24"/>
        <item x="16"/>
        <item x="57"/>
        <item x="97"/>
        <item x="23"/>
        <item x="58"/>
        <item x="93"/>
        <item x="35"/>
        <item x="157"/>
        <item x="184"/>
        <item x="146"/>
        <item x="8"/>
        <item x="200"/>
        <item x="56"/>
        <item x="3"/>
        <item x="19"/>
        <item x="4"/>
        <item x="42"/>
        <item x="149"/>
        <item x="176"/>
        <item x="65"/>
        <item x="163"/>
        <item x="60"/>
        <item x="25"/>
        <item x="204"/>
        <item x="83"/>
        <item x="88"/>
        <item x="45"/>
        <item x="117"/>
        <item x="201"/>
        <item x="99"/>
        <item x="174"/>
        <item x="50"/>
        <item x="10"/>
        <item x="52"/>
        <item x="158"/>
        <item x="96"/>
        <item x="26"/>
        <item x="30"/>
        <item x="173"/>
        <item x="159"/>
        <item x="8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5">
    <field x="3"/>
    <field x="5"/>
    <field x="6"/>
    <field x="7"/>
    <field x="8"/>
  </rowFields>
  <rowItems count="66">
    <i>
      <x v="17"/>
    </i>
    <i r="1">
      <x v="147"/>
    </i>
    <i r="2">
      <x v="4"/>
    </i>
    <i r="3">
      <x v="1"/>
    </i>
    <i r="4">
      <x v="20"/>
    </i>
    <i r="1">
      <x v="149"/>
    </i>
    <i r="2">
      <x v="4"/>
    </i>
    <i r="3">
      <x v="1"/>
    </i>
    <i r="4">
      <x v="20"/>
    </i>
    <i>
      <x v="19"/>
    </i>
    <i r="1">
      <x v="26"/>
    </i>
    <i r="2">
      <x v="4"/>
    </i>
    <i r="3">
      <x v="1"/>
    </i>
    <i r="4">
      <x v="20"/>
    </i>
    <i>
      <x v="24"/>
    </i>
    <i r="1">
      <x v="95"/>
    </i>
    <i r="2">
      <x v="4"/>
    </i>
    <i r="3">
      <x v="1"/>
    </i>
    <i r="4">
      <x v="20"/>
    </i>
    <i>
      <x v="33"/>
    </i>
    <i r="1">
      <x v="160"/>
    </i>
    <i r="2">
      <x v="4"/>
    </i>
    <i r="3">
      <x v="1"/>
    </i>
    <i r="4">
      <x v="20"/>
    </i>
    <i r="1">
      <x v="179"/>
    </i>
    <i r="2">
      <x v="4"/>
    </i>
    <i r="3">
      <x v="1"/>
    </i>
    <i r="4">
      <x v="20"/>
    </i>
    <i>
      <x v="46"/>
    </i>
    <i r="1">
      <x v="74"/>
    </i>
    <i r="2">
      <x v="4"/>
    </i>
    <i r="3">
      <x v="1"/>
    </i>
    <i r="4">
      <x v="20"/>
    </i>
    <i>
      <x v="47"/>
    </i>
    <i r="1">
      <x v="137"/>
    </i>
    <i r="2">
      <x v="4"/>
    </i>
    <i r="3">
      <x v="1"/>
    </i>
    <i r="4">
      <x v="20"/>
    </i>
    <i>
      <x v="56"/>
    </i>
    <i r="1">
      <x v="122"/>
    </i>
    <i r="2">
      <x v="4"/>
    </i>
    <i r="3">
      <x v="1"/>
    </i>
    <i r="4">
      <x v="20"/>
    </i>
    <i>
      <x v="61"/>
    </i>
    <i r="1">
      <x v="156"/>
    </i>
    <i r="2">
      <x v="4"/>
    </i>
    <i r="3">
      <x v="1"/>
    </i>
    <i r="4">
      <x v="20"/>
    </i>
    <i r="1">
      <x v="158"/>
    </i>
    <i r="2">
      <x v="4"/>
    </i>
    <i r="3">
      <x v="1"/>
    </i>
    <i r="4">
      <x v="20"/>
    </i>
    <i r="1">
      <x v="176"/>
    </i>
    <i r="2">
      <x v="4"/>
    </i>
    <i r="3">
      <x v="1"/>
    </i>
    <i r="4">
      <x v="20"/>
    </i>
    <i>
      <x v="73"/>
    </i>
    <i r="1">
      <x v="145"/>
    </i>
    <i r="2">
      <x v="4"/>
    </i>
    <i r="3">
      <x v="1"/>
    </i>
    <i r="4">
      <x v="20"/>
    </i>
    <i r="1">
      <x v="146"/>
    </i>
    <i r="2">
      <x v="4"/>
    </i>
    <i r="3">
      <x v="1"/>
    </i>
    <i r="4">
      <x v="20"/>
    </i>
    <i t="grand">
      <x/>
    </i>
  </rowItems>
  <colItems count="1">
    <i/>
  </colItems>
  <dataFields count="1">
    <dataField name="Suma de  BASE IMPONIBLE " fld="10" baseField="6" baseItem="4"/>
  </dataFields>
  <pivotTableStyleInfo name="PivotStyleMedium9" showRowHeaders="1" showColHeaders="1" showRowStripes="0" showColStripes="0" showLastColumn="1"/>
  <filters count="1">
    <filter fld="0" type="dateBetween" evalOrder="-1" id="50" name="MES IMPUTACION">
      <autoFilter ref="A1">
        <filterColumn colId="0">
          <customFilters and="1">
            <customFilter operator="greaterThanOrEqual" val="44682"/>
            <customFilter operator="lessThanOrEqual" val="44712"/>
          </customFilters>
        </filterColumn>
      </autoFilter>
      <extLst>
        <ext xmlns:x15="http://schemas.microsoft.com/office/spreadsheetml/2010/11/main" uri="{0605FD5F-26C8-4aeb-8148-2DB25E43C511}">
          <x15:pivotFilter useWholeDay="1"/>
        </ext>
      </extLst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DPTO" xr10:uid="{4867EC48-D874-4431-B4CB-4983FD86DFEF}" sourceName="DPTO">
  <pivotTables>
    <pivotTable tabId="8" name="TablaDinámica1"/>
  </pivotTables>
  <data>
    <tabular pivotCacheId="1051224651">
      <items count="8">
        <i x="1" s="1"/>
        <i x="0" nd="1"/>
        <i x="5" nd="1"/>
        <i x="6" nd="1"/>
        <i x="3" nd="1"/>
        <i x="7" nd="1"/>
        <i x="2" nd="1"/>
        <i x="4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_GASTO" xr10:uid="{FAF9B51F-EBD7-4101-8EED-12B709F8707A}" sourceName="TIPO GASTO">
  <pivotTables>
    <pivotTable tabId="8" name="TablaDinámica1"/>
  </pivotTables>
  <data>
    <tabular pivotCacheId="1051224651">
      <items count="3">
        <i x="0" s="1"/>
        <i x="1" nd="1"/>
        <i x="2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GASTO" xr10:uid="{8DE62FA4-14FF-458D-AEFE-BCDC017BF967}" sourceName="GASTO">
  <pivotTables>
    <pivotTable tabId="8" name="TablaDinámica1"/>
  </pivotTables>
  <data>
    <tabular pivotCacheId="1051224651">
      <items count="29">
        <i x="2"/>
        <i x="17"/>
        <i x="4" s="1"/>
        <i x="7"/>
        <i x="3" nd="1"/>
        <i x="24" nd="1"/>
        <i x="28" nd="1"/>
        <i x="6" nd="1"/>
        <i x="26" nd="1"/>
        <i x="9" nd="1"/>
        <i x="20" nd="1"/>
        <i x="16" nd="1"/>
        <i x="0" nd="1"/>
        <i x="8" nd="1"/>
        <i x="11" nd="1"/>
        <i x="12" nd="1"/>
        <i x="1" nd="1"/>
        <i x="25" nd="1"/>
        <i x="22" nd="1"/>
        <i x="23" nd="1"/>
        <i x="10" nd="1"/>
        <i x="14" nd="1"/>
        <i x="13" nd="1"/>
        <i x="5" nd="1"/>
        <i x="19" nd="1"/>
        <i x="21" nd="1"/>
        <i x="27" nd="1"/>
        <i x="18" nd="1"/>
        <i x="15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DPTO" xr10:uid="{0E19212F-E495-49DD-905F-9F2D61831215}" cache="SegmentaciónDeDatos_DPTO" caption="DPTO" rowHeight="241300"/>
  <slicer name="TIPO GASTO" xr10:uid="{BE3F061C-D7EE-4BD8-A528-D9C8BF28409C}" cache="SegmentaciónDeDatos_TIPO_GASTO" caption="TIPO GASTO" rowHeight="241300"/>
  <slicer name="GASTO" xr10:uid="{AB5A7CC5-8459-4639-B131-5EC61F52B846}" cache="SegmentaciónDeDatos_GASTO" caption="GASTO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D4DBD2B-D5A0-4C9C-B3CC-2871A5F27C33}" name="Tabla1" displayName="Tabla1" ref="A1:V264" totalsRowShown="0" headerRowDxfId="21" dataDxfId="20" headerRowBorderDxfId="18" tableBorderDxfId="19">
  <autoFilter ref="A1:V264" xr:uid="{1D4DBD2B-D5A0-4C9C-B3CC-2871A5F27C33}"/>
  <tableColumns count="22">
    <tableColumn id="1" xr3:uid="{63FC05F2-B094-49F6-B8EF-D46CBF8996D5}" name="MES IMPUTACION" totalsRowDxfId="17"/>
    <tableColumn id="2" xr3:uid="{29E3A92B-B9B7-4A01-9F5E-65F8A53602A2}" name="FECHA DE FRA" totalsRowDxfId="16"/>
    <tableColumn id="3" xr3:uid="{F3DCFE81-789F-4D90-BE95-CD7BBBB18AC1}" name="NIF PROVEEDOR" totalsRowDxfId="15"/>
    <tableColumn id="4" xr3:uid="{762C5DA1-51A1-488F-9F63-707538660028}" name="NOMBRE PROVEEDOR" totalsRowDxfId="14"/>
    <tableColumn id="5" xr3:uid="{8D59D3AF-763C-48A6-9B80-51C62D86F0A8}" name="Nº FRA" totalsRowDxfId="13"/>
    <tableColumn id="6" xr3:uid="{9716DEB8-D74C-4053-A095-AB2AE659038A}" name="CONCEPTO" totalsRowDxfId="12"/>
    <tableColumn id="23" xr3:uid="{2C3EE775-BF9F-4D1C-978F-3D96E0DB02BA}" name="DPTO"/>
    <tableColumn id="22" xr3:uid="{92B05D1D-D021-4533-BB95-B929AF578DC7}" name="TIPO GASTO"/>
    <tableColumn id="21" xr3:uid="{E2235D24-FC75-4D2F-B208-17A349799650}" name="GASTO"/>
    <tableColumn id="20" xr3:uid="{F2B81346-8D82-4EEE-B9BE-651C3FAFCD69}" name="CTA. CONTABLE">
      <calculatedColumnFormula>VLOOKUP(Tabla1[[#This Row],[GASTO]],MasterLists!$C$5:$D$245,2,FALSE)</calculatedColumnFormula>
    </tableColumn>
    <tableColumn id="8" xr3:uid="{B25F3F70-CC6B-4235-A6F4-E55A2631B700}" name=" BASE IMPONIBLE " totalsRowDxfId="11"/>
    <tableColumn id="9" xr3:uid="{2FBF5BC3-DF57-41F8-8BFD-4FE6A8EE387F}" name="% IVA" totalsRowDxfId="10"/>
    <tableColumn id="10" xr3:uid="{C713317B-8B46-42C7-ACCA-790D17F46D3D}" name="€ IVA " totalsRowDxfId="9">
      <calculatedColumnFormula>L2*K2</calculatedColumnFormula>
    </tableColumn>
    <tableColumn id="11" xr3:uid="{EA4EA412-0C88-4B20-AD6D-499536964055}" name="% RETENCION" totalsRowDxfId="8"/>
    <tableColumn id="12" xr3:uid="{BBEA3400-449D-4D4E-A8B9-71D86704DB82}" name="€ RETENCION" totalsRowDxfId="7"/>
    <tableColumn id="13" xr3:uid="{1C62E7AC-375D-40C9-8F26-320242D364F4}" name=" TOTAL FRA " totalsRowDxfId="6">
      <calculatedColumnFormula>K2+M2-O2</calculatedColumnFormula>
    </tableColumn>
    <tableColumn id="14" xr3:uid="{57C5B4BC-1B0A-4577-B92F-0F972FEA6875}" name="FORMA DE PAGO" totalsRowDxfId="5"/>
    <tableColumn id="15" xr3:uid="{3F1D1D04-E9BA-4D07-B7C6-B9A91759BC46}" name="FECHA DE PAGO " totalsRowDxfId="4"/>
    <tableColumn id="16" xr3:uid="{C849EE4F-8B84-421D-A675-ABE326545495}" name="ESTADO" totalsRowDxfId="3"/>
    <tableColumn id="17" xr3:uid="{462A2E5F-8510-48D1-9EAE-7CFF26DEB03B}" name="DATOS BANCARIOS" totalsRowDxfId="2"/>
    <tableColumn id="18" xr3:uid="{3DE0690D-B80A-4B71-8030-596D5E57C6E4}" name="AUTORIZADO POR" totalsRowDxfId="1"/>
    <tableColumn id="19" xr3:uid="{206E8F53-B4EF-4B0B-8383-598028390B9F}" name="COMENTARIOS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NativeTimeline_MES_IMPUTACION" xr10:uid="{E30F9839-D658-4319-8208-4D0814E2BA41}" sourceName="MES IMPUTACION">
  <pivotTables>
    <pivotTable tabId="8" name="TablaDinámica1"/>
  </pivotTables>
  <state minimalRefreshVersion="6" lastRefreshVersion="6" pivotCacheId="1051224651" filterType="dateBetween">
    <selection startDate="2022-05-01T00:00:00" endDate="2022-05-31T00:00:00"/>
    <bounds startDate="2022-01-01T00:00:00" endDate="2023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MES IMPUTACION" xr10:uid="{50A027F8-CFC1-4B34-9B90-1B2AA374945A}" cache="NativeTimeline_MES_IMPUTACION" caption="MES IMPUTACION" level="2" selectionLevel="2" scrollPosition="2022-01-01T00:00:00"/>
</timelines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Relationship Id="rId4" Type="http://schemas.microsoft.com/office/2011/relationships/timeline" Target="../timelines/timelin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9CBD5-8859-4848-BE0E-A5679B694851}">
  <dimension ref="A3:B69"/>
  <sheetViews>
    <sheetView workbookViewId="0">
      <selection activeCell="B13" sqref="B13"/>
    </sheetView>
  </sheetViews>
  <sheetFormatPr baseColWidth="10" defaultColWidth="11.453125" defaultRowHeight="14.5" x14ac:dyDescent="0.35"/>
  <cols>
    <col min="1" max="1" width="43.1796875" bestFit="1" customWidth="1"/>
    <col min="2" max="2" width="23.81640625" bestFit="1" customWidth="1"/>
    <col min="3" max="3" width="30.26953125" bestFit="1" customWidth="1"/>
    <col min="4" max="4" width="26.54296875" bestFit="1" customWidth="1"/>
    <col min="5" max="5" width="28.81640625" bestFit="1" customWidth="1"/>
    <col min="6" max="6" width="26.26953125" bestFit="1" customWidth="1"/>
    <col min="7" max="7" width="27.54296875" bestFit="1" customWidth="1"/>
    <col min="8" max="8" width="23.54296875" bestFit="1" customWidth="1"/>
    <col min="9" max="9" width="29" bestFit="1" customWidth="1"/>
    <col min="10" max="10" width="26.54296875" bestFit="1" customWidth="1"/>
    <col min="11" max="11" width="30.453125" bestFit="1" customWidth="1"/>
    <col min="12" max="12" width="23.1796875" bestFit="1" customWidth="1"/>
    <col min="13" max="13" width="42.453125" bestFit="1" customWidth="1"/>
    <col min="14" max="14" width="42.54296875" bestFit="1" customWidth="1"/>
    <col min="15" max="15" width="22.7265625" bestFit="1" customWidth="1"/>
    <col min="16" max="16" width="17.54296875" bestFit="1" customWidth="1"/>
    <col min="17" max="17" width="22.54296875" bestFit="1" customWidth="1"/>
    <col min="18" max="18" width="32.7265625" bestFit="1" customWidth="1"/>
    <col min="19" max="19" width="28.7265625" bestFit="1" customWidth="1"/>
    <col min="20" max="20" width="24.54296875" bestFit="1" customWidth="1"/>
    <col min="21" max="21" width="20.26953125" bestFit="1" customWidth="1"/>
    <col min="22" max="22" width="22.1796875" bestFit="1" customWidth="1"/>
    <col min="23" max="23" width="30.453125" bestFit="1" customWidth="1"/>
    <col min="24" max="24" width="20.26953125" bestFit="1" customWidth="1"/>
    <col min="25" max="25" width="21.81640625" bestFit="1" customWidth="1"/>
    <col min="26" max="26" width="19.1796875" bestFit="1" customWidth="1"/>
    <col min="27" max="27" width="21.54296875" bestFit="1" customWidth="1"/>
    <col min="28" max="28" width="26.7265625" bestFit="1" customWidth="1"/>
    <col min="29" max="29" width="20" bestFit="1" customWidth="1"/>
    <col min="30" max="30" width="10.453125" bestFit="1" customWidth="1"/>
    <col min="31" max="31" width="12" bestFit="1" customWidth="1"/>
    <col min="32" max="32" width="18.54296875" bestFit="1" customWidth="1"/>
    <col min="33" max="33" width="12.1796875" bestFit="1" customWidth="1"/>
    <col min="34" max="34" width="15.1796875" bestFit="1" customWidth="1"/>
    <col min="35" max="35" width="12" bestFit="1" customWidth="1"/>
    <col min="36" max="36" width="18.54296875" bestFit="1" customWidth="1"/>
    <col min="37" max="37" width="12.1796875" bestFit="1" customWidth="1"/>
    <col min="38" max="38" width="15.1796875" bestFit="1" customWidth="1"/>
    <col min="39" max="39" width="9.81640625" bestFit="1" customWidth="1"/>
    <col min="40" max="40" width="21.54296875" bestFit="1" customWidth="1"/>
    <col min="41" max="41" width="18.54296875" bestFit="1" customWidth="1"/>
    <col min="42" max="42" width="8.81640625" bestFit="1" customWidth="1"/>
    <col min="43" max="43" width="20.26953125" bestFit="1" customWidth="1"/>
    <col min="44" max="44" width="18.54296875" bestFit="1" customWidth="1"/>
    <col min="45" max="45" width="13.1796875" bestFit="1" customWidth="1"/>
    <col min="46" max="46" width="15.54296875" bestFit="1" customWidth="1"/>
    <col min="47" max="47" width="18.54296875" bestFit="1" customWidth="1"/>
    <col min="48" max="48" width="15.1796875" bestFit="1" customWidth="1"/>
    <col min="49" max="49" width="12" bestFit="1" customWidth="1"/>
    <col min="50" max="50" width="29" bestFit="1" customWidth="1"/>
    <col min="51" max="51" width="39" bestFit="1" customWidth="1"/>
    <col min="52" max="52" width="33.7265625" bestFit="1" customWidth="1"/>
    <col min="53" max="53" width="39" bestFit="1" customWidth="1"/>
    <col min="54" max="54" width="39.54296875" bestFit="1" customWidth="1"/>
    <col min="55" max="55" width="39" bestFit="1" customWidth="1"/>
    <col min="56" max="56" width="28.26953125" bestFit="1" customWidth="1"/>
    <col min="57" max="57" width="39" bestFit="1" customWidth="1"/>
    <col min="58" max="58" width="28.26953125" bestFit="1" customWidth="1"/>
    <col min="59" max="59" width="39" bestFit="1" customWidth="1"/>
    <col min="60" max="60" width="39.26953125" bestFit="1" customWidth="1"/>
    <col min="61" max="61" width="39" bestFit="1" customWidth="1"/>
    <col min="62" max="62" width="28.26953125" bestFit="1" customWidth="1"/>
    <col min="63" max="63" width="39" bestFit="1" customWidth="1"/>
    <col min="64" max="64" width="28.26953125" bestFit="1" customWidth="1"/>
    <col min="65" max="65" width="48" bestFit="1" customWidth="1"/>
    <col min="66" max="66" width="44.81640625" bestFit="1" customWidth="1"/>
    <col min="67" max="67" width="47.81640625" bestFit="1" customWidth="1"/>
    <col min="68" max="68" width="51" bestFit="1" customWidth="1"/>
    <col min="69" max="69" width="41" bestFit="1" customWidth="1"/>
    <col min="70" max="70" width="42.81640625" bestFit="1" customWidth="1"/>
    <col min="71" max="71" width="41" bestFit="1" customWidth="1"/>
    <col min="72" max="72" width="30.26953125" bestFit="1" customWidth="1"/>
    <col min="73" max="73" width="48" bestFit="1" customWidth="1"/>
    <col min="74" max="74" width="23.453125" bestFit="1" customWidth="1"/>
    <col min="75" max="75" width="41.81640625" bestFit="1" customWidth="1"/>
    <col min="76" max="76" width="21" bestFit="1" customWidth="1"/>
    <col min="77" max="77" width="41" bestFit="1" customWidth="1"/>
    <col min="78" max="78" width="27.1796875" bestFit="1" customWidth="1"/>
    <col min="79" max="79" width="47" bestFit="1" customWidth="1"/>
    <col min="80" max="80" width="24.453125" bestFit="1" customWidth="1"/>
    <col min="81" max="81" width="41" bestFit="1" customWidth="1"/>
    <col min="82" max="82" width="36.7265625" bestFit="1" customWidth="1"/>
    <col min="83" max="83" width="41" bestFit="1" customWidth="1"/>
    <col min="84" max="84" width="23.1796875" bestFit="1" customWidth="1"/>
    <col min="85" max="85" width="48" bestFit="1" customWidth="1"/>
    <col min="86" max="86" width="23.7265625" bestFit="1" customWidth="1"/>
    <col min="87" max="87" width="48" bestFit="1" customWidth="1"/>
    <col min="88" max="88" width="26.1796875" bestFit="1" customWidth="1"/>
    <col min="89" max="89" width="48" bestFit="1" customWidth="1"/>
    <col min="90" max="90" width="24.7265625" bestFit="1" customWidth="1"/>
    <col min="91" max="91" width="48" bestFit="1" customWidth="1"/>
    <col min="92" max="92" width="26.7265625" bestFit="1" customWidth="1"/>
    <col min="93" max="93" width="48" bestFit="1" customWidth="1"/>
    <col min="94" max="94" width="25.453125" bestFit="1" customWidth="1"/>
    <col min="95" max="95" width="49.453125" bestFit="1" customWidth="1"/>
    <col min="96" max="96" width="52.54296875" bestFit="1" customWidth="1"/>
    <col min="97" max="97" width="47" bestFit="1" customWidth="1"/>
    <col min="98" max="98" width="38.7265625" bestFit="1" customWidth="1"/>
    <col min="99" max="99" width="41" bestFit="1" customWidth="1"/>
    <col min="100" max="100" width="33.26953125" bestFit="1" customWidth="1"/>
    <col min="101" max="101" width="47" bestFit="1" customWidth="1"/>
    <col min="102" max="102" width="19.54296875" bestFit="1" customWidth="1"/>
    <col min="103" max="103" width="52.81640625" bestFit="1" customWidth="1"/>
    <col min="104" max="104" width="37" bestFit="1" customWidth="1"/>
    <col min="105" max="105" width="52.81640625" bestFit="1" customWidth="1"/>
    <col min="106" max="106" width="24.7265625" bestFit="1" customWidth="1"/>
    <col min="107" max="107" width="47" bestFit="1" customWidth="1"/>
    <col min="108" max="108" width="21.81640625" bestFit="1" customWidth="1"/>
    <col min="109" max="109" width="57.26953125" bestFit="1" customWidth="1"/>
    <col min="110" max="110" width="22.453125" bestFit="1" customWidth="1"/>
    <col min="111" max="111" width="47" bestFit="1" customWidth="1"/>
    <col min="112" max="112" width="19.26953125" bestFit="1" customWidth="1"/>
    <col min="113" max="113" width="57.54296875" bestFit="1" customWidth="1"/>
    <col min="114" max="114" width="26.7265625" bestFit="1" customWidth="1"/>
    <col min="115" max="115" width="41.81640625" bestFit="1" customWidth="1"/>
    <col min="116" max="116" width="39" bestFit="1" customWidth="1"/>
    <col min="117" max="117" width="48.81640625" bestFit="1" customWidth="1"/>
    <col min="118" max="118" width="38.453125" bestFit="1" customWidth="1"/>
    <col min="119" max="119" width="62.1796875" bestFit="1" customWidth="1"/>
    <col min="120" max="120" width="19.7265625" bestFit="1" customWidth="1"/>
    <col min="121" max="121" width="41" bestFit="1" customWidth="1"/>
    <col min="122" max="122" width="30.1796875" bestFit="1" customWidth="1"/>
    <col min="123" max="123" width="41" bestFit="1" customWidth="1"/>
    <col min="124" max="124" width="27.26953125" bestFit="1" customWidth="1"/>
    <col min="125" max="125" width="48" bestFit="1" customWidth="1"/>
    <col min="126" max="126" width="33.26953125" bestFit="1" customWidth="1"/>
    <col min="127" max="127" width="48" bestFit="1" customWidth="1"/>
    <col min="128" max="128" width="36.81640625" bestFit="1" customWidth="1"/>
    <col min="129" max="129" width="48" bestFit="1" customWidth="1"/>
    <col min="130" max="130" width="39.7265625" bestFit="1" customWidth="1"/>
    <col min="131" max="131" width="52.81640625" bestFit="1" customWidth="1"/>
    <col min="132" max="132" width="25.453125" bestFit="1" customWidth="1"/>
    <col min="133" max="133" width="62.1796875" bestFit="1" customWidth="1"/>
    <col min="134" max="134" width="36" bestFit="1" customWidth="1"/>
    <col min="135" max="135" width="48" bestFit="1" customWidth="1"/>
    <col min="136" max="136" width="29" bestFit="1" customWidth="1"/>
    <col min="137" max="137" width="48" bestFit="1" customWidth="1"/>
    <col min="138" max="138" width="20.7265625" bestFit="1" customWidth="1"/>
    <col min="139" max="139" width="41.81640625" bestFit="1" customWidth="1"/>
    <col min="140" max="140" width="22.1796875" bestFit="1" customWidth="1"/>
    <col min="141" max="141" width="48.453125" bestFit="1" customWidth="1"/>
    <col min="142" max="142" width="42.54296875" bestFit="1" customWidth="1"/>
    <col min="143" max="143" width="61.1796875" bestFit="1" customWidth="1"/>
    <col min="144" max="144" width="28.7265625" bestFit="1" customWidth="1"/>
    <col min="145" max="145" width="41" bestFit="1" customWidth="1"/>
    <col min="146" max="146" width="35.453125" bestFit="1" customWidth="1"/>
    <col min="147" max="147" width="41" bestFit="1" customWidth="1"/>
    <col min="148" max="148" width="35.54296875" bestFit="1" customWidth="1"/>
    <col min="149" max="149" width="52.81640625" bestFit="1" customWidth="1"/>
    <col min="150" max="150" width="32.54296875" bestFit="1" customWidth="1"/>
    <col min="151" max="151" width="31.81640625" bestFit="1" customWidth="1"/>
    <col min="152" max="152" width="35" bestFit="1" customWidth="1"/>
    <col min="153" max="153" width="41" bestFit="1" customWidth="1"/>
    <col min="154" max="154" width="37.81640625" bestFit="1" customWidth="1"/>
    <col min="155" max="155" width="49.81640625" bestFit="1" customWidth="1"/>
    <col min="156" max="156" width="33.7265625" bestFit="1" customWidth="1"/>
    <col min="157" max="157" width="41" bestFit="1" customWidth="1"/>
    <col min="158" max="158" width="38.1796875" bestFit="1" customWidth="1"/>
    <col min="159" max="159" width="52.81640625" bestFit="1" customWidth="1"/>
    <col min="160" max="160" width="34.1796875" bestFit="1" customWidth="1"/>
    <col min="161" max="161" width="48" bestFit="1" customWidth="1"/>
    <col min="162" max="162" width="33.453125" bestFit="1" customWidth="1"/>
    <col min="163" max="163" width="41" bestFit="1" customWidth="1"/>
    <col min="164" max="164" width="13.453125" bestFit="1" customWidth="1"/>
    <col min="165" max="165" width="57.54296875" bestFit="1" customWidth="1"/>
    <col min="166" max="166" width="25.54296875" bestFit="1" customWidth="1"/>
    <col min="167" max="167" width="45.7265625" bestFit="1" customWidth="1"/>
    <col min="168" max="168" width="42" bestFit="1" customWidth="1"/>
    <col min="169" max="169" width="57.54296875" bestFit="1" customWidth="1"/>
    <col min="170" max="170" width="27.26953125" bestFit="1" customWidth="1"/>
    <col min="171" max="171" width="52.26953125" bestFit="1" customWidth="1"/>
    <col min="172" max="172" width="18.26953125" bestFit="1" customWidth="1"/>
    <col min="173" max="173" width="42.453125" bestFit="1" customWidth="1"/>
    <col min="174" max="174" width="45.54296875" bestFit="1" customWidth="1"/>
    <col min="175" max="175" width="57.26953125" bestFit="1" customWidth="1"/>
    <col min="176" max="176" width="29.1796875" bestFit="1" customWidth="1"/>
    <col min="177" max="177" width="39" bestFit="1" customWidth="1"/>
    <col min="178" max="178" width="35.26953125" bestFit="1" customWidth="1"/>
    <col min="179" max="179" width="57.54296875" bestFit="1" customWidth="1"/>
    <col min="180" max="180" width="28" bestFit="1" customWidth="1"/>
    <col min="181" max="181" width="28.1796875" bestFit="1" customWidth="1"/>
    <col min="182" max="182" width="19.1796875" bestFit="1" customWidth="1"/>
    <col min="183" max="183" width="30.26953125" bestFit="1" customWidth="1"/>
    <col min="184" max="184" width="33.453125" bestFit="1" customWidth="1"/>
    <col min="185" max="185" width="30.1796875" bestFit="1" customWidth="1"/>
    <col min="186" max="186" width="21.7265625" bestFit="1" customWidth="1"/>
    <col min="187" max="187" width="30.1796875" bestFit="1" customWidth="1"/>
    <col min="188" max="188" width="32.1796875" bestFit="1" customWidth="1"/>
    <col min="189" max="189" width="41.81640625" bestFit="1" customWidth="1"/>
    <col min="190" max="190" width="32.54296875" bestFit="1" customWidth="1"/>
    <col min="191" max="191" width="49" bestFit="1" customWidth="1"/>
    <col min="192" max="192" width="36.453125" bestFit="1" customWidth="1"/>
    <col min="193" max="193" width="62.1796875" bestFit="1" customWidth="1"/>
    <col min="194" max="194" width="32.26953125" bestFit="1" customWidth="1"/>
    <col min="195" max="195" width="41" bestFit="1" customWidth="1"/>
    <col min="196" max="196" width="35" bestFit="1" customWidth="1"/>
    <col min="197" max="197" width="13" bestFit="1" customWidth="1"/>
  </cols>
  <sheetData>
    <row r="3" spans="1:2" x14ac:dyDescent="0.35">
      <c r="A3" s="28" t="s">
        <v>0</v>
      </c>
      <c r="B3" t="s">
        <v>1</v>
      </c>
    </row>
    <row r="4" spans="1:2" x14ac:dyDescent="0.35">
      <c r="A4" s="29" t="s">
        <v>2</v>
      </c>
      <c r="B4">
        <v>8550</v>
      </c>
    </row>
    <row r="5" spans="1:2" x14ac:dyDescent="0.35">
      <c r="A5" s="30" t="s">
        <v>3</v>
      </c>
      <c r="B5">
        <v>4275</v>
      </c>
    </row>
    <row r="6" spans="1:2" x14ac:dyDescent="0.35">
      <c r="A6" s="55" t="s">
        <v>4</v>
      </c>
      <c r="B6">
        <v>4275</v>
      </c>
    </row>
    <row r="7" spans="1:2" x14ac:dyDescent="0.35">
      <c r="A7" s="88" t="s">
        <v>5</v>
      </c>
      <c r="B7">
        <v>4275</v>
      </c>
    </row>
    <row r="8" spans="1:2" x14ac:dyDescent="0.35">
      <c r="A8" s="89" t="s">
        <v>6</v>
      </c>
      <c r="B8">
        <v>4275</v>
      </c>
    </row>
    <row r="9" spans="1:2" x14ac:dyDescent="0.35">
      <c r="A9" s="30" t="s">
        <v>7</v>
      </c>
      <c r="B9">
        <v>4275</v>
      </c>
    </row>
    <row r="10" spans="1:2" x14ac:dyDescent="0.35">
      <c r="A10" s="55" t="s">
        <v>4</v>
      </c>
      <c r="B10">
        <v>4275</v>
      </c>
    </row>
    <row r="11" spans="1:2" x14ac:dyDescent="0.35">
      <c r="A11" s="88" t="s">
        <v>5</v>
      </c>
      <c r="B11">
        <v>4275</v>
      </c>
    </row>
    <row r="12" spans="1:2" x14ac:dyDescent="0.35">
      <c r="A12" s="89" t="s">
        <v>6</v>
      </c>
      <c r="B12">
        <v>4275</v>
      </c>
    </row>
    <row r="13" spans="1:2" x14ac:dyDescent="0.35">
      <c r="A13" s="29" t="s">
        <v>8</v>
      </c>
      <c r="B13">
        <v>123.97</v>
      </c>
    </row>
    <row r="14" spans="1:2" x14ac:dyDescent="0.35">
      <c r="A14" s="30" t="s">
        <v>9</v>
      </c>
      <c r="B14">
        <v>123.97</v>
      </c>
    </row>
    <row r="15" spans="1:2" x14ac:dyDescent="0.35">
      <c r="A15" s="55" t="s">
        <v>4</v>
      </c>
      <c r="B15">
        <v>123.97</v>
      </c>
    </row>
    <row r="16" spans="1:2" x14ac:dyDescent="0.35">
      <c r="A16" s="88" t="s">
        <v>5</v>
      </c>
      <c r="B16">
        <v>123.97</v>
      </c>
    </row>
    <row r="17" spans="1:2" x14ac:dyDescent="0.35">
      <c r="A17" s="89" t="s">
        <v>6</v>
      </c>
      <c r="B17">
        <v>123.97</v>
      </c>
    </row>
    <row r="18" spans="1:2" x14ac:dyDescent="0.35">
      <c r="A18" s="29" t="s">
        <v>10</v>
      </c>
      <c r="B18">
        <v>4198.3100000000004</v>
      </c>
    </row>
    <row r="19" spans="1:2" x14ac:dyDescent="0.35">
      <c r="A19" s="30" t="s">
        <v>11</v>
      </c>
      <c r="B19">
        <v>4198.3100000000004</v>
      </c>
    </row>
    <row r="20" spans="1:2" x14ac:dyDescent="0.35">
      <c r="A20" s="55" t="s">
        <v>4</v>
      </c>
      <c r="B20">
        <v>4198.3100000000004</v>
      </c>
    </row>
    <row r="21" spans="1:2" x14ac:dyDescent="0.35">
      <c r="A21" s="88" t="s">
        <v>5</v>
      </c>
      <c r="B21">
        <v>4198.3100000000004</v>
      </c>
    </row>
    <row r="22" spans="1:2" x14ac:dyDescent="0.35">
      <c r="A22" s="89" t="s">
        <v>6</v>
      </c>
      <c r="B22">
        <v>4198.3100000000004</v>
      </c>
    </row>
    <row r="23" spans="1:2" x14ac:dyDescent="0.35">
      <c r="A23" s="29" t="s">
        <v>12</v>
      </c>
      <c r="B23">
        <v>1170</v>
      </c>
    </row>
    <row r="24" spans="1:2" x14ac:dyDescent="0.35">
      <c r="A24" s="30" t="s">
        <v>13</v>
      </c>
      <c r="B24">
        <v>120</v>
      </c>
    </row>
    <row r="25" spans="1:2" x14ac:dyDescent="0.35">
      <c r="A25" s="55" t="s">
        <v>4</v>
      </c>
      <c r="B25">
        <v>120</v>
      </c>
    </row>
    <row r="26" spans="1:2" x14ac:dyDescent="0.35">
      <c r="A26" s="88" t="s">
        <v>5</v>
      </c>
      <c r="B26">
        <v>120</v>
      </c>
    </row>
    <row r="27" spans="1:2" x14ac:dyDescent="0.35">
      <c r="A27" s="89" t="s">
        <v>6</v>
      </c>
      <c r="B27">
        <v>120</v>
      </c>
    </row>
    <row r="28" spans="1:2" x14ac:dyDescent="0.35">
      <c r="A28" s="30" t="s">
        <v>14</v>
      </c>
      <c r="B28">
        <v>1050</v>
      </c>
    </row>
    <row r="29" spans="1:2" x14ac:dyDescent="0.35">
      <c r="A29" s="55" t="s">
        <v>4</v>
      </c>
      <c r="B29">
        <v>1050</v>
      </c>
    </row>
    <row r="30" spans="1:2" x14ac:dyDescent="0.35">
      <c r="A30" s="88" t="s">
        <v>5</v>
      </c>
      <c r="B30">
        <v>1050</v>
      </c>
    </row>
    <row r="31" spans="1:2" x14ac:dyDescent="0.35">
      <c r="A31" s="89" t="s">
        <v>6</v>
      </c>
      <c r="B31">
        <v>1050</v>
      </c>
    </row>
    <row r="32" spans="1:2" x14ac:dyDescent="0.35">
      <c r="A32" s="29" t="s">
        <v>15</v>
      </c>
      <c r="B32">
        <v>1200</v>
      </c>
    </row>
    <row r="33" spans="1:2" x14ac:dyDescent="0.35">
      <c r="A33" s="30" t="s">
        <v>16</v>
      </c>
      <c r="B33">
        <v>1200</v>
      </c>
    </row>
    <row r="34" spans="1:2" x14ac:dyDescent="0.35">
      <c r="A34" s="55" t="s">
        <v>4</v>
      </c>
      <c r="B34">
        <v>1200</v>
      </c>
    </row>
    <row r="35" spans="1:2" x14ac:dyDescent="0.35">
      <c r="A35" s="88" t="s">
        <v>5</v>
      </c>
      <c r="B35">
        <v>1200</v>
      </c>
    </row>
    <row r="36" spans="1:2" x14ac:dyDescent="0.35">
      <c r="A36" s="89" t="s">
        <v>6</v>
      </c>
      <c r="B36">
        <v>1200</v>
      </c>
    </row>
    <row r="37" spans="1:2" x14ac:dyDescent="0.35">
      <c r="A37" s="29" t="s">
        <v>17</v>
      </c>
      <c r="B37">
        <v>14200</v>
      </c>
    </row>
    <row r="38" spans="1:2" x14ac:dyDescent="0.35">
      <c r="A38" s="30" t="s">
        <v>18</v>
      </c>
      <c r="B38">
        <v>14200</v>
      </c>
    </row>
    <row r="39" spans="1:2" x14ac:dyDescent="0.35">
      <c r="A39" s="55" t="s">
        <v>4</v>
      </c>
      <c r="B39">
        <v>14200</v>
      </c>
    </row>
    <row r="40" spans="1:2" x14ac:dyDescent="0.35">
      <c r="A40" s="88" t="s">
        <v>5</v>
      </c>
      <c r="B40">
        <v>14200</v>
      </c>
    </row>
    <row r="41" spans="1:2" x14ac:dyDescent="0.35">
      <c r="A41" s="89" t="s">
        <v>6</v>
      </c>
      <c r="B41">
        <v>14200</v>
      </c>
    </row>
    <row r="42" spans="1:2" x14ac:dyDescent="0.35">
      <c r="A42" s="29" t="s">
        <v>19</v>
      </c>
      <c r="B42">
        <v>73.800000000000011</v>
      </c>
    </row>
    <row r="43" spans="1:2" x14ac:dyDescent="0.35">
      <c r="A43" s="30" t="s">
        <v>20</v>
      </c>
      <c r="B43">
        <v>73.800000000000011</v>
      </c>
    </row>
    <row r="44" spans="1:2" x14ac:dyDescent="0.35">
      <c r="A44" s="55" t="s">
        <v>4</v>
      </c>
      <c r="B44">
        <v>73.800000000000011</v>
      </c>
    </row>
    <row r="45" spans="1:2" x14ac:dyDescent="0.35">
      <c r="A45" s="88" t="s">
        <v>5</v>
      </c>
      <c r="B45">
        <v>73.800000000000011</v>
      </c>
    </row>
    <row r="46" spans="1:2" x14ac:dyDescent="0.35">
      <c r="A46" s="89" t="s">
        <v>6</v>
      </c>
      <c r="B46">
        <v>73.800000000000011</v>
      </c>
    </row>
    <row r="47" spans="1:2" x14ac:dyDescent="0.35">
      <c r="A47" s="29" t="s">
        <v>21</v>
      </c>
      <c r="B47">
        <v>2264.48</v>
      </c>
    </row>
    <row r="48" spans="1:2" x14ac:dyDescent="0.35">
      <c r="A48" s="30" t="s">
        <v>22</v>
      </c>
      <c r="B48">
        <v>1533.24</v>
      </c>
    </row>
    <row r="49" spans="1:2" x14ac:dyDescent="0.35">
      <c r="A49" s="55" t="s">
        <v>4</v>
      </c>
      <c r="B49">
        <v>1533.24</v>
      </c>
    </row>
    <row r="50" spans="1:2" x14ac:dyDescent="0.35">
      <c r="A50" s="88" t="s">
        <v>5</v>
      </c>
      <c r="B50">
        <v>1533.24</v>
      </c>
    </row>
    <row r="51" spans="1:2" x14ac:dyDescent="0.35">
      <c r="A51" s="89" t="s">
        <v>6</v>
      </c>
      <c r="B51">
        <v>1533.24</v>
      </c>
    </row>
    <row r="52" spans="1:2" x14ac:dyDescent="0.35">
      <c r="A52" s="30" t="s">
        <v>23</v>
      </c>
      <c r="B52">
        <v>508.76</v>
      </c>
    </row>
    <row r="53" spans="1:2" x14ac:dyDescent="0.35">
      <c r="A53" s="55" t="s">
        <v>4</v>
      </c>
      <c r="B53">
        <v>508.76</v>
      </c>
    </row>
    <row r="54" spans="1:2" x14ac:dyDescent="0.35">
      <c r="A54" s="88" t="s">
        <v>5</v>
      </c>
      <c r="B54">
        <v>508.76</v>
      </c>
    </row>
    <row r="55" spans="1:2" x14ac:dyDescent="0.35">
      <c r="A55" s="89" t="s">
        <v>6</v>
      </c>
      <c r="B55">
        <v>508.76</v>
      </c>
    </row>
    <row r="56" spans="1:2" x14ac:dyDescent="0.35">
      <c r="A56" s="30" t="s">
        <v>24</v>
      </c>
      <c r="B56">
        <v>222.48</v>
      </c>
    </row>
    <row r="57" spans="1:2" x14ac:dyDescent="0.35">
      <c r="A57" s="55" t="s">
        <v>4</v>
      </c>
      <c r="B57">
        <v>222.48</v>
      </c>
    </row>
    <row r="58" spans="1:2" x14ac:dyDescent="0.35">
      <c r="A58" s="88" t="s">
        <v>5</v>
      </c>
      <c r="B58">
        <v>222.48</v>
      </c>
    </row>
    <row r="59" spans="1:2" x14ac:dyDescent="0.35">
      <c r="A59" s="89" t="s">
        <v>6</v>
      </c>
      <c r="B59">
        <v>222.48</v>
      </c>
    </row>
    <row r="60" spans="1:2" x14ac:dyDescent="0.35">
      <c r="A60" s="29" t="s">
        <v>25</v>
      </c>
      <c r="B60">
        <v>106.24</v>
      </c>
    </row>
    <row r="61" spans="1:2" x14ac:dyDescent="0.35">
      <c r="A61" s="30" t="s">
        <v>26</v>
      </c>
      <c r="B61">
        <v>100.19</v>
      </c>
    </row>
    <row r="62" spans="1:2" x14ac:dyDescent="0.35">
      <c r="A62" s="55" t="s">
        <v>4</v>
      </c>
      <c r="B62">
        <v>100.19</v>
      </c>
    </row>
    <row r="63" spans="1:2" x14ac:dyDescent="0.35">
      <c r="A63" s="88" t="s">
        <v>5</v>
      </c>
      <c r="B63">
        <v>100.19</v>
      </c>
    </row>
    <row r="64" spans="1:2" x14ac:dyDescent="0.35">
      <c r="A64" s="89" t="s">
        <v>6</v>
      </c>
      <c r="B64">
        <v>100.19</v>
      </c>
    </row>
    <row r="65" spans="1:2" x14ac:dyDescent="0.35">
      <c r="A65" s="30" t="s">
        <v>27</v>
      </c>
      <c r="B65">
        <v>6.05</v>
      </c>
    </row>
    <row r="66" spans="1:2" x14ac:dyDescent="0.35">
      <c r="A66" s="55" t="s">
        <v>4</v>
      </c>
      <c r="B66">
        <v>6.05</v>
      </c>
    </row>
    <row r="67" spans="1:2" x14ac:dyDescent="0.35">
      <c r="A67" s="88" t="s">
        <v>5</v>
      </c>
      <c r="B67">
        <v>6.05</v>
      </c>
    </row>
    <row r="68" spans="1:2" x14ac:dyDescent="0.35">
      <c r="A68" s="89" t="s">
        <v>6</v>
      </c>
      <c r="B68">
        <v>6.05</v>
      </c>
    </row>
    <row r="69" spans="1:2" x14ac:dyDescent="0.35">
      <c r="A69" s="29" t="s">
        <v>28</v>
      </c>
      <c r="B69">
        <v>31886.799999999996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  <ext xmlns:x15="http://schemas.microsoft.com/office/spreadsheetml/2010/11/main" uri="{7E03D99C-DC04-49d9-9315-930204A7B6E9}">
      <x15:timelineRefs>
        <x15:timelineRef r:id="rId4"/>
      </x15:timeline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A8EFF-EC83-4B2F-BD64-971FF7BBBAEB}">
  <sheetPr>
    <pageSetUpPr fitToPage="1"/>
  </sheetPr>
  <dimension ref="A1:V279"/>
  <sheetViews>
    <sheetView tabSelected="1" zoomScaleNormal="100" workbookViewId="0">
      <pane xSplit="1" ySplit="1" topLeftCell="B222" activePane="bottomRight" state="frozen"/>
      <selection pane="topRight" activeCell="B1" sqref="B1"/>
      <selection pane="bottomLeft" activeCell="A2" sqref="A2"/>
      <selection pane="bottomRight" activeCell="G264" sqref="G264"/>
    </sheetView>
  </sheetViews>
  <sheetFormatPr baseColWidth="10" defaultColWidth="9.1796875" defaultRowHeight="14.5" x14ac:dyDescent="0.35"/>
  <cols>
    <col min="1" max="1" width="21.81640625" style="32" customWidth="1"/>
    <col min="2" max="2" width="17.54296875" style="66" customWidth="1"/>
    <col min="3" max="3" width="20.453125" bestFit="1" customWidth="1"/>
    <col min="4" max="4" width="39.81640625" bestFit="1" customWidth="1"/>
    <col min="5" max="5" width="26.54296875" style="8" bestFit="1" customWidth="1"/>
    <col min="6" max="6" width="47.1796875" bestFit="1" customWidth="1"/>
    <col min="7" max="7" width="12.453125" customWidth="1"/>
    <col min="8" max="8" width="18.7265625" customWidth="1"/>
    <col min="9" max="9" width="44.7265625" bestFit="1" customWidth="1"/>
    <col min="10" max="10" width="21.81640625" bestFit="1" customWidth="1"/>
    <col min="11" max="11" width="24.54296875" bestFit="1" customWidth="1"/>
    <col min="12" max="12" width="12.81640625" customWidth="1"/>
    <col min="13" max="13" width="16.1796875" customWidth="1"/>
    <col min="14" max="14" width="17.1796875" customWidth="1"/>
    <col min="15" max="15" width="16.81640625" customWidth="1"/>
    <col min="16" max="16" width="15.81640625" bestFit="1" customWidth="1"/>
    <col min="17" max="17" width="21.1796875" bestFit="1" customWidth="1"/>
    <col min="18" max="18" width="20.81640625" bestFit="1" customWidth="1"/>
    <col min="19" max="19" width="12.81640625" customWidth="1"/>
    <col min="20" max="20" width="63.81640625" customWidth="1"/>
    <col min="21" max="21" width="22.453125" customWidth="1"/>
    <col min="22" max="22" width="22.453125" bestFit="1" customWidth="1"/>
  </cols>
  <sheetData>
    <row r="1" spans="1:22" s="14" customFormat="1" ht="18.5" x14ac:dyDescent="0.45">
      <c r="A1" s="31" t="s">
        <v>29</v>
      </c>
      <c r="B1" s="64" t="s">
        <v>30</v>
      </c>
      <c r="C1" s="25" t="s">
        <v>31</v>
      </c>
      <c r="D1" s="25" t="s">
        <v>32</v>
      </c>
      <c r="E1" s="25" t="s">
        <v>33</v>
      </c>
      <c r="F1" s="25" t="s">
        <v>34</v>
      </c>
      <c r="G1" s="25" t="s">
        <v>35</v>
      </c>
      <c r="H1" s="25" t="s">
        <v>36</v>
      </c>
      <c r="I1" s="25" t="s">
        <v>37</v>
      </c>
      <c r="J1" s="25" t="s">
        <v>38</v>
      </c>
      <c r="K1" s="25" t="s">
        <v>39</v>
      </c>
      <c r="L1" s="25" t="s">
        <v>40</v>
      </c>
      <c r="M1" s="25" t="s">
        <v>41</v>
      </c>
      <c r="N1" s="25" t="s">
        <v>42</v>
      </c>
      <c r="O1" s="25" t="s">
        <v>43</v>
      </c>
      <c r="P1" s="25" t="s">
        <v>44</v>
      </c>
      <c r="Q1" s="25" t="s">
        <v>45</v>
      </c>
      <c r="R1" s="25" t="s">
        <v>46</v>
      </c>
      <c r="S1" s="26" t="s">
        <v>47</v>
      </c>
      <c r="T1" s="25" t="s">
        <v>48</v>
      </c>
      <c r="U1" s="27" t="s">
        <v>49</v>
      </c>
      <c r="V1" s="25" t="s">
        <v>50</v>
      </c>
    </row>
    <row r="2" spans="1:22" x14ac:dyDescent="0.35">
      <c r="A2" s="32">
        <v>44562</v>
      </c>
      <c r="B2" s="65">
        <v>44578</v>
      </c>
      <c r="C2" s="1"/>
      <c r="D2" s="1"/>
      <c r="E2" s="22"/>
      <c r="F2" s="1" t="s">
        <v>51</v>
      </c>
      <c r="G2" s="1" t="s">
        <v>52</v>
      </c>
      <c r="H2" s="1" t="s">
        <v>5</v>
      </c>
      <c r="I2" s="1" t="s">
        <v>53</v>
      </c>
      <c r="J2" s="1">
        <f>VLOOKUP(Tabla1[[#This Row],[GASTO]],MasterLists!$C$5:$D$245,2,FALSE)</f>
        <v>6290016902</v>
      </c>
      <c r="K2" s="5">
        <v>433.95</v>
      </c>
      <c r="L2" s="6">
        <v>0.21</v>
      </c>
      <c r="M2" s="5">
        <f>L2*K2</f>
        <v>91.129499999999993</v>
      </c>
      <c r="N2" s="12"/>
      <c r="O2" s="5">
        <f>K2*N2</f>
        <v>0</v>
      </c>
      <c r="P2" s="5">
        <f>M2+K2</f>
        <v>525.07949999999994</v>
      </c>
      <c r="Q2" s="1" t="s">
        <v>54</v>
      </c>
      <c r="R2" s="4">
        <v>44610</v>
      </c>
      <c r="S2" s="1" t="s">
        <v>55</v>
      </c>
      <c r="T2" s="1"/>
      <c r="U2" s="23"/>
      <c r="V2" s="51"/>
    </row>
    <row r="3" spans="1:22" x14ac:dyDescent="0.35">
      <c r="A3" s="32">
        <v>44562</v>
      </c>
      <c r="B3" s="4">
        <v>44563</v>
      </c>
      <c r="C3" s="1"/>
      <c r="D3" s="1"/>
      <c r="E3" s="2"/>
      <c r="F3" s="1" t="s">
        <v>56</v>
      </c>
      <c r="G3" s="1" t="s">
        <v>52</v>
      </c>
      <c r="H3" s="1" t="s">
        <v>5</v>
      </c>
      <c r="I3" s="1" t="s">
        <v>57</v>
      </c>
      <c r="J3" s="1">
        <f>VLOOKUP(Tabla1[[#This Row],[GASTO]],MasterLists!$C$5:$D$245,2,FALSE)</f>
        <v>6290020902</v>
      </c>
      <c r="K3" s="5">
        <v>40.450000000000003</v>
      </c>
      <c r="L3" s="6">
        <v>0.21</v>
      </c>
      <c r="M3" s="5">
        <f>L3*K3</f>
        <v>8.4945000000000004</v>
      </c>
      <c r="N3" s="12"/>
      <c r="O3" s="5"/>
      <c r="P3" s="5">
        <f>M3+K3</f>
        <v>48.944500000000005</v>
      </c>
      <c r="Q3" s="1" t="s">
        <v>58</v>
      </c>
      <c r="R3" s="4">
        <v>44612</v>
      </c>
      <c r="S3" s="1" t="s">
        <v>55</v>
      </c>
      <c r="T3" s="1"/>
      <c r="U3" s="23"/>
      <c r="V3" s="1"/>
    </row>
    <row r="4" spans="1:22" x14ac:dyDescent="0.35">
      <c r="A4" s="32">
        <v>44562</v>
      </c>
      <c r="B4" s="4">
        <v>44563</v>
      </c>
      <c r="C4" s="1"/>
      <c r="D4" s="1"/>
      <c r="E4" s="2"/>
      <c r="F4" s="1" t="s">
        <v>59</v>
      </c>
      <c r="G4" s="1" t="s">
        <v>52</v>
      </c>
      <c r="H4" s="1" t="s">
        <v>5</v>
      </c>
      <c r="I4" s="1" t="s">
        <v>57</v>
      </c>
      <c r="J4" s="1">
        <f>VLOOKUP(Tabla1[[#This Row],[GASTO]],MasterLists!$C$5:$D$245,2,FALSE)</f>
        <v>6290020902</v>
      </c>
      <c r="K4" s="5">
        <v>76.5</v>
      </c>
      <c r="L4" s="6">
        <v>0.21</v>
      </c>
      <c r="M4" s="5">
        <f>L4*K4</f>
        <v>16.064999999999998</v>
      </c>
      <c r="N4" s="12"/>
      <c r="O4" s="5"/>
      <c r="P4" s="5">
        <f>M4+K4</f>
        <v>92.564999999999998</v>
      </c>
      <c r="Q4" s="1" t="s">
        <v>58</v>
      </c>
      <c r="R4" s="4">
        <v>44612</v>
      </c>
      <c r="S4" s="1" t="s">
        <v>55</v>
      </c>
      <c r="T4" s="1"/>
      <c r="U4" s="23"/>
      <c r="V4" s="1"/>
    </row>
    <row r="5" spans="1:22" x14ac:dyDescent="0.35">
      <c r="A5" s="32">
        <v>44562</v>
      </c>
      <c r="B5" s="4">
        <v>44567</v>
      </c>
      <c r="C5" s="1"/>
      <c r="D5" s="1"/>
      <c r="E5" s="22"/>
      <c r="F5" s="1" t="s">
        <v>60</v>
      </c>
      <c r="G5" s="1" t="s">
        <v>4</v>
      </c>
      <c r="H5" s="1" t="s">
        <v>5</v>
      </c>
      <c r="I5" s="1" t="s">
        <v>61</v>
      </c>
      <c r="J5" s="1">
        <f>VLOOKUP(Tabla1[[#This Row],[GASTO]],MasterLists!$C$5:$D$245,2,FALSE)</f>
        <v>6290000903</v>
      </c>
      <c r="K5" s="11">
        <v>1884.95</v>
      </c>
      <c r="L5" s="6">
        <v>0</v>
      </c>
      <c r="M5" s="5">
        <f>L5*K5</f>
        <v>0</v>
      </c>
      <c r="N5" s="12"/>
      <c r="O5" s="5">
        <f>K5*N5</f>
        <v>0</v>
      </c>
      <c r="P5" s="11">
        <f>M5+K5</f>
        <v>1884.95</v>
      </c>
      <c r="Q5" s="1" t="s">
        <v>58</v>
      </c>
      <c r="R5" s="4">
        <v>44612</v>
      </c>
      <c r="S5" s="1" t="s">
        <v>55</v>
      </c>
      <c r="T5" s="1"/>
      <c r="U5" s="23"/>
      <c r="V5" s="1"/>
    </row>
    <row r="6" spans="1:22" x14ac:dyDescent="0.35">
      <c r="A6" s="32">
        <v>44562</v>
      </c>
      <c r="B6" s="4">
        <v>44568</v>
      </c>
      <c r="C6" s="1"/>
      <c r="D6" s="1"/>
      <c r="E6" s="21"/>
      <c r="F6" s="1" t="s">
        <v>62</v>
      </c>
      <c r="G6" s="1" t="s">
        <v>52</v>
      </c>
      <c r="H6" s="1" t="s">
        <v>5</v>
      </c>
      <c r="I6" s="1" t="s">
        <v>63</v>
      </c>
      <c r="J6" s="1">
        <f>VLOOKUP(Tabla1[[#This Row],[GASTO]],MasterLists!$C$5:$D$245,2,FALSE)</f>
        <v>6290008902</v>
      </c>
      <c r="K6" s="5">
        <v>1950</v>
      </c>
      <c r="L6" s="6">
        <v>0.21</v>
      </c>
      <c r="M6" s="5">
        <f>K6*L6</f>
        <v>409.5</v>
      </c>
      <c r="N6" s="12"/>
      <c r="O6" s="5">
        <f>K6*N6</f>
        <v>0</v>
      </c>
      <c r="P6" s="5">
        <f>K6+M6</f>
        <v>2359.5</v>
      </c>
      <c r="Q6" s="1" t="s">
        <v>58</v>
      </c>
      <c r="R6" s="4">
        <v>44640</v>
      </c>
      <c r="S6" s="1" t="s">
        <v>64</v>
      </c>
      <c r="T6" s="1"/>
      <c r="U6" s="23"/>
      <c r="V6" s="1"/>
    </row>
    <row r="7" spans="1:22" x14ac:dyDescent="0.35">
      <c r="A7" s="32">
        <v>44562</v>
      </c>
      <c r="B7" s="4">
        <v>44568</v>
      </c>
      <c r="C7" s="1"/>
      <c r="D7" s="1"/>
      <c r="E7" s="2"/>
      <c r="F7" s="1" t="s">
        <v>65</v>
      </c>
      <c r="G7" s="1" t="s">
        <v>4</v>
      </c>
      <c r="H7" s="1" t="s">
        <v>5</v>
      </c>
      <c r="I7" s="1" t="s">
        <v>6</v>
      </c>
      <c r="J7" s="1">
        <f>VLOOKUP(Tabla1[[#This Row],[GASTO]],MasterLists!$C$5:$D$245,2,FALSE)</f>
        <v>6290002903</v>
      </c>
      <c r="K7" s="5">
        <v>220</v>
      </c>
      <c r="L7" s="6">
        <v>0.21</v>
      </c>
      <c r="M7" s="5">
        <f t="shared" ref="M7:M38" si="0">L7*K7</f>
        <v>46.199999999999996</v>
      </c>
      <c r="N7" s="12"/>
      <c r="O7" s="5">
        <f>K7*N7</f>
        <v>0</v>
      </c>
      <c r="P7" s="5">
        <f t="shared" ref="P7:P38" si="1">M7+K7</f>
        <v>266.2</v>
      </c>
      <c r="Q7" s="1" t="s">
        <v>58</v>
      </c>
      <c r="R7" s="4">
        <v>44612</v>
      </c>
      <c r="S7" s="1" t="s">
        <v>55</v>
      </c>
      <c r="T7" s="1"/>
      <c r="U7" s="23"/>
      <c r="V7" s="1"/>
    </row>
    <row r="8" spans="1:22" x14ac:dyDescent="0.35">
      <c r="A8" s="32">
        <v>44562</v>
      </c>
      <c r="B8" s="4">
        <v>44575</v>
      </c>
      <c r="C8" s="1"/>
      <c r="D8" s="1"/>
      <c r="E8" s="17"/>
      <c r="F8" s="1" t="s">
        <v>66</v>
      </c>
      <c r="G8" s="1" t="s">
        <v>4</v>
      </c>
      <c r="H8" s="1" t="s">
        <v>5</v>
      </c>
      <c r="I8" s="1" t="s">
        <v>6</v>
      </c>
      <c r="J8" s="1">
        <f>VLOOKUP(Tabla1[[#This Row],[GASTO]],MasterLists!$C$5:$D$245,2,FALSE)</f>
        <v>6290002903</v>
      </c>
      <c r="K8" s="5">
        <v>154.19999999999999</v>
      </c>
      <c r="L8" s="6">
        <v>0.21</v>
      </c>
      <c r="M8" s="5">
        <f t="shared" si="0"/>
        <v>32.381999999999998</v>
      </c>
      <c r="N8" s="12"/>
      <c r="O8" s="5">
        <f>K8*N8</f>
        <v>0</v>
      </c>
      <c r="P8" s="5">
        <f t="shared" si="1"/>
        <v>186.58199999999999</v>
      </c>
      <c r="Q8" s="1" t="s">
        <v>58</v>
      </c>
      <c r="R8" s="4">
        <v>44612</v>
      </c>
      <c r="S8" s="1" t="s">
        <v>55</v>
      </c>
      <c r="T8" s="1"/>
      <c r="U8" s="23"/>
      <c r="V8" s="1"/>
    </row>
    <row r="9" spans="1:22" x14ac:dyDescent="0.35">
      <c r="A9" s="32">
        <v>44562</v>
      </c>
      <c r="B9" s="4">
        <v>44562</v>
      </c>
      <c r="C9" s="1"/>
      <c r="D9" s="1"/>
      <c r="E9" s="2"/>
      <c r="F9" s="1" t="s">
        <v>67</v>
      </c>
      <c r="G9" s="1" t="s">
        <v>68</v>
      </c>
      <c r="H9" s="1" t="s">
        <v>5</v>
      </c>
      <c r="I9" s="1" t="s">
        <v>69</v>
      </c>
      <c r="J9" s="1">
        <f>VLOOKUP(Tabla1[[#This Row],[GASTO]],MasterLists!$C$5:$D$245,2,FALSE)</f>
        <v>6290004905</v>
      </c>
      <c r="K9" s="5">
        <v>94.48</v>
      </c>
      <c r="L9" s="6">
        <v>0.21</v>
      </c>
      <c r="M9" s="5">
        <f t="shared" si="0"/>
        <v>19.840800000000002</v>
      </c>
      <c r="N9" s="12"/>
      <c r="O9" s="5"/>
      <c r="P9" s="5">
        <f t="shared" si="1"/>
        <v>114.32080000000001</v>
      </c>
      <c r="Q9" s="1" t="s">
        <v>54</v>
      </c>
      <c r="R9" s="4">
        <v>44562</v>
      </c>
      <c r="S9" s="1" t="s">
        <v>55</v>
      </c>
      <c r="T9" s="1"/>
      <c r="U9" s="23"/>
      <c r="V9" s="1"/>
    </row>
    <row r="10" spans="1:22" x14ac:dyDescent="0.35">
      <c r="A10" s="32">
        <v>44562</v>
      </c>
      <c r="B10" s="4">
        <v>44587</v>
      </c>
      <c r="C10" s="1"/>
      <c r="D10" s="1"/>
      <c r="E10" s="2"/>
      <c r="F10" s="1" t="s">
        <v>70</v>
      </c>
      <c r="G10" s="1" t="s">
        <v>4</v>
      </c>
      <c r="H10" s="1" t="s">
        <v>5</v>
      </c>
      <c r="I10" s="1" t="s">
        <v>6</v>
      </c>
      <c r="J10" s="1">
        <f>VLOOKUP(Tabla1[[#This Row],[GASTO]],MasterLists!$C$5:$D$245,2,FALSE)</f>
        <v>6290002903</v>
      </c>
      <c r="K10" s="5">
        <v>1440</v>
      </c>
      <c r="L10" s="6">
        <v>0.21</v>
      </c>
      <c r="M10" s="5">
        <f t="shared" si="0"/>
        <v>302.39999999999998</v>
      </c>
      <c r="N10" s="12"/>
      <c r="O10" s="5">
        <f t="shared" ref="O10:O41" si="2">K10*N10</f>
        <v>0</v>
      </c>
      <c r="P10" s="5">
        <f t="shared" si="1"/>
        <v>1742.4</v>
      </c>
      <c r="Q10" s="1" t="s">
        <v>58</v>
      </c>
      <c r="R10" s="4">
        <v>44612</v>
      </c>
      <c r="S10" s="1" t="s">
        <v>55</v>
      </c>
      <c r="T10" s="1"/>
      <c r="U10" s="23"/>
      <c r="V10" s="1"/>
    </row>
    <row r="11" spans="1:22" x14ac:dyDescent="0.35">
      <c r="A11" s="32">
        <v>44562</v>
      </c>
      <c r="B11" s="4">
        <v>44592</v>
      </c>
      <c r="C11" s="1"/>
      <c r="D11" s="1"/>
      <c r="E11" s="2"/>
      <c r="F11" s="1" t="s">
        <v>71</v>
      </c>
      <c r="G11" s="1" t="s">
        <v>52</v>
      </c>
      <c r="H11" s="1" t="s">
        <v>5</v>
      </c>
      <c r="I11" s="1" t="s">
        <v>57</v>
      </c>
      <c r="J11" s="1">
        <f>VLOOKUP(Tabla1[[#This Row],[GASTO]],MasterLists!$C$5:$D$245,2,FALSE)</f>
        <v>6290020902</v>
      </c>
      <c r="K11" s="5">
        <v>60</v>
      </c>
      <c r="L11" s="6">
        <v>0.21</v>
      </c>
      <c r="M11" s="5">
        <f t="shared" si="0"/>
        <v>12.6</v>
      </c>
      <c r="N11" s="12"/>
      <c r="O11" s="5">
        <f t="shared" si="2"/>
        <v>0</v>
      </c>
      <c r="P11" s="5">
        <f t="shared" si="1"/>
        <v>72.599999999999994</v>
      </c>
      <c r="Q11" s="1" t="s">
        <v>58</v>
      </c>
      <c r="R11" s="4">
        <v>44612</v>
      </c>
      <c r="S11" s="1" t="s">
        <v>55</v>
      </c>
      <c r="T11" s="1"/>
      <c r="U11" s="23"/>
      <c r="V11" s="1"/>
    </row>
    <row r="12" spans="1:22" x14ac:dyDescent="0.35">
      <c r="A12" s="32">
        <v>44562</v>
      </c>
      <c r="B12" s="4">
        <v>44592</v>
      </c>
      <c r="C12" s="1"/>
      <c r="D12" s="1"/>
      <c r="E12" s="2"/>
      <c r="F12" s="1" t="s">
        <v>18</v>
      </c>
      <c r="G12" s="1" t="s">
        <v>4</v>
      </c>
      <c r="H12" s="1" t="s">
        <v>5</v>
      </c>
      <c r="I12" s="1" t="s">
        <v>6</v>
      </c>
      <c r="J12" s="1">
        <f>VLOOKUP(Tabla1[[#This Row],[GASTO]],MasterLists!$C$5:$D$245,2,FALSE)</f>
        <v>6290002903</v>
      </c>
      <c r="K12" s="5">
        <v>7100</v>
      </c>
      <c r="L12" s="6">
        <v>0.21</v>
      </c>
      <c r="M12" s="5">
        <f t="shared" si="0"/>
        <v>1491</v>
      </c>
      <c r="N12" s="12"/>
      <c r="O12" s="5">
        <f t="shared" si="2"/>
        <v>0</v>
      </c>
      <c r="P12" s="5">
        <f t="shared" si="1"/>
        <v>8591</v>
      </c>
      <c r="Q12" s="1" t="s">
        <v>58</v>
      </c>
      <c r="R12" s="4">
        <v>44612</v>
      </c>
      <c r="S12" s="1" t="s">
        <v>55</v>
      </c>
      <c r="T12" s="1"/>
      <c r="U12" s="23"/>
      <c r="V12" s="1"/>
    </row>
    <row r="13" spans="1:22" x14ac:dyDescent="0.35">
      <c r="A13" s="32">
        <v>44562</v>
      </c>
      <c r="B13" s="4">
        <v>44593</v>
      </c>
      <c r="C13" s="1"/>
      <c r="D13" s="1"/>
      <c r="E13" s="2"/>
      <c r="F13" s="1" t="s">
        <v>72</v>
      </c>
      <c r="G13" s="1" t="s">
        <v>68</v>
      </c>
      <c r="H13" s="1" t="s">
        <v>5</v>
      </c>
      <c r="I13" s="1" t="s">
        <v>69</v>
      </c>
      <c r="J13" s="1">
        <f>VLOOKUP(Tabla1[[#This Row],[GASTO]],MasterLists!$C$5:$D$245,2,FALSE)</f>
        <v>6290004905</v>
      </c>
      <c r="K13" s="5">
        <v>63.25</v>
      </c>
      <c r="L13" s="6">
        <v>0.21</v>
      </c>
      <c r="M13" s="5">
        <f t="shared" si="0"/>
        <v>13.282499999999999</v>
      </c>
      <c r="N13" s="12"/>
      <c r="O13" s="5">
        <f t="shared" si="2"/>
        <v>0</v>
      </c>
      <c r="P13" s="5">
        <f t="shared" si="1"/>
        <v>76.532499999999999</v>
      </c>
      <c r="Q13" s="1" t="s">
        <v>54</v>
      </c>
      <c r="R13" s="4">
        <v>44593</v>
      </c>
      <c r="S13" s="1" t="s">
        <v>55</v>
      </c>
      <c r="T13" s="1"/>
      <c r="U13" s="23"/>
      <c r="V13" s="1"/>
    </row>
    <row r="14" spans="1:22" x14ac:dyDescent="0.35">
      <c r="A14" s="32">
        <v>44562</v>
      </c>
      <c r="B14" s="4">
        <v>44593</v>
      </c>
      <c r="C14" s="3"/>
      <c r="D14" s="3"/>
      <c r="E14" s="22"/>
      <c r="F14" s="1" t="s">
        <v>73</v>
      </c>
      <c r="G14" s="1" t="s">
        <v>4</v>
      </c>
      <c r="H14" s="1" t="s">
        <v>5</v>
      </c>
      <c r="I14" s="1" t="s">
        <v>6</v>
      </c>
      <c r="J14" s="1">
        <f>VLOOKUP(Tabla1[[#This Row],[GASTO]],MasterLists!$C$5:$D$245,2,FALSE)</f>
        <v>6290002903</v>
      </c>
      <c r="K14" s="5">
        <v>130</v>
      </c>
      <c r="L14" s="6">
        <v>0.21</v>
      </c>
      <c r="M14" s="5">
        <f t="shared" si="0"/>
        <v>27.3</v>
      </c>
      <c r="N14" s="12"/>
      <c r="O14" s="5">
        <f t="shared" si="2"/>
        <v>0</v>
      </c>
      <c r="P14" s="5">
        <f t="shared" si="1"/>
        <v>157.30000000000001</v>
      </c>
      <c r="Q14" s="1" t="s">
        <v>58</v>
      </c>
      <c r="R14" s="4">
        <v>44671</v>
      </c>
      <c r="S14" s="1" t="s">
        <v>64</v>
      </c>
      <c r="T14" s="3"/>
      <c r="U14" s="23"/>
      <c r="V14" s="1"/>
    </row>
    <row r="15" spans="1:22" ht="14.5" customHeight="1" x14ac:dyDescent="0.35">
      <c r="A15" s="32">
        <v>44593</v>
      </c>
      <c r="B15" s="4">
        <v>44593</v>
      </c>
      <c r="C15" s="1"/>
      <c r="D15" s="1"/>
      <c r="E15" s="2"/>
      <c r="F15" s="1" t="s">
        <v>74</v>
      </c>
      <c r="G15" s="1" t="s">
        <v>52</v>
      </c>
      <c r="H15" s="1" t="s">
        <v>5</v>
      </c>
      <c r="I15" s="1" t="s">
        <v>75</v>
      </c>
      <c r="J15" s="1">
        <f>VLOOKUP(Tabla1[[#This Row],[GASTO]],MasterLists!$C$5:$D$245,2,FALSE)</f>
        <v>6290000902</v>
      </c>
      <c r="K15" s="5">
        <v>71.7</v>
      </c>
      <c r="L15" s="6">
        <v>0</v>
      </c>
      <c r="M15" s="5">
        <f t="shared" si="0"/>
        <v>0</v>
      </c>
      <c r="N15" s="12"/>
      <c r="O15" s="5">
        <f t="shared" si="2"/>
        <v>0</v>
      </c>
      <c r="P15" s="5">
        <f t="shared" si="1"/>
        <v>71.7</v>
      </c>
      <c r="Q15" s="1" t="s">
        <v>54</v>
      </c>
      <c r="R15" s="4">
        <v>44610</v>
      </c>
      <c r="S15" s="1" t="s">
        <v>55</v>
      </c>
      <c r="T15" s="1"/>
      <c r="U15" s="23"/>
      <c r="V15" s="1"/>
    </row>
    <row r="16" spans="1:22" ht="14.5" customHeight="1" x14ac:dyDescent="0.35">
      <c r="A16" s="32">
        <v>44652</v>
      </c>
      <c r="B16" s="4">
        <v>44594</v>
      </c>
      <c r="C16" s="1"/>
      <c r="D16" s="1"/>
      <c r="E16" s="2"/>
      <c r="F16" s="1" t="s">
        <v>76</v>
      </c>
      <c r="G16" s="1" t="s">
        <v>4</v>
      </c>
      <c r="H16" s="1" t="s">
        <v>5</v>
      </c>
      <c r="I16" s="1" t="s">
        <v>77</v>
      </c>
      <c r="J16" s="1">
        <f>VLOOKUP(Tabla1[[#This Row],[GASTO]],MasterLists!$C$5:$D$245,2,FALSE)</f>
        <v>6290004903</v>
      </c>
      <c r="K16" s="5">
        <v>40</v>
      </c>
      <c r="L16" s="7">
        <v>0.1</v>
      </c>
      <c r="M16" s="5">
        <f t="shared" si="0"/>
        <v>4</v>
      </c>
      <c r="N16" s="12"/>
      <c r="O16" s="5">
        <f t="shared" si="2"/>
        <v>0</v>
      </c>
      <c r="P16" s="5">
        <f t="shared" si="1"/>
        <v>44</v>
      </c>
      <c r="Q16" s="1" t="s">
        <v>78</v>
      </c>
      <c r="R16" s="4">
        <v>44594</v>
      </c>
      <c r="S16" s="1" t="s">
        <v>55</v>
      </c>
      <c r="T16" s="1"/>
      <c r="U16" s="23"/>
      <c r="V16" s="1"/>
    </row>
    <row r="17" spans="1:22" ht="14.5" customHeight="1" x14ac:dyDescent="0.35">
      <c r="A17" s="32">
        <v>44593</v>
      </c>
      <c r="B17" s="4">
        <v>44594</v>
      </c>
      <c r="C17" s="1"/>
      <c r="D17" s="1"/>
      <c r="E17" s="2"/>
      <c r="F17" s="1" t="s">
        <v>79</v>
      </c>
      <c r="G17" s="1" t="s">
        <v>52</v>
      </c>
      <c r="H17" s="1" t="s">
        <v>5</v>
      </c>
      <c r="I17" s="1" t="s">
        <v>57</v>
      </c>
      <c r="J17" s="1">
        <f>VLOOKUP(Tabla1[[#This Row],[GASTO]],MasterLists!$C$5:$D$245,2,FALSE)</f>
        <v>6290020902</v>
      </c>
      <c r="K17" s="5">
        <v>29.95</v>
      </c>
      <c r="L17" s="6">
        <v>0.21</v>
      </c>
      <c r="M17" s="5">
        <f t="shared" si="0"/>
        <v>6.2894999999999994</v>
      </c>
      <c r="N17" s="12"/>
      <c r="O17" s="5">
        <f t="shared" si="2"/>
        <v>0</v>
      </c>
      <c r="P17" s="5">
        <f t="shared" si="1"/>
        <v>36.2395</v>
      </c>
      <c r="Q17" s="1" t="s">
        <v>58</v>
      </c>
      <c r="R17" s="4">
        <v>44640</v>
      </c>
      <c r="S17" s="1" t="s">
        <v>55</v>
      </c>
      <c r="T17" s="1"/>
      <c r="U17" s="23"/>
      <c r="V17" s="1"/>
    </row>
    <row r="18" spans="1:22" ht="14.5" customHeight="1" x14ac:dyDescent="0.35">
      <c r="A18" s="32">
        <v>44593</v>
      </c>
      <c r="B18" s="4">
        <v>44594</v>
      </c>
      <c r="C18" s="1"/>
      <c r="D18" s="1"/>
      <c r="E18" s="2"/>
      <c r="F18" s="1" t="s">
        <v>80</v>
      </c>
      <c r="G18" s="1" t="s">
        <v>52</v>
      </c>
      <c r="H18" s="1" t="s">
        <v>5</v>
      </c>
      <c r="I18" s="1" t="s">
        <v>57</v>
      </c>
      <c r="J18" s="1">
        <f>VLOOKUP(Tabla1[[#This Row],[GASTO]],MasterLists!$C$5:$D$245,2,FALSE)</f>
        <v>6290020902</v>
      </c>
      <c r="K18" s="5">
        <v>76.5</v>
      </c>
      <c r="L18" s="6">
        <v>0.21</v>
      </c>
      <c r="M18" s="5">
        <f t="shared" si="0"/>
        <v>16.064999999999998</v>
      </c>
      <c r="N18" s="12"/>
      <c r="O18" s="5">
        <f t="shared" si="2"/>
        <v>0</v>
      </c>
      <c r="P18" s="5">
        <f t="shared" si="1"/>
        <v>92.564999999999998</v>
      </c>
      <c r="Q18" s="1" t="s">
        <v>58</v>
      </c>
      <c r="R18" s="4">
        <v>44640</v>
      </c>
      <c r="S18" s="1" t="s">
        <v>55</v>
      </c>
      <c r="T18" s="1"/>
      <c r="U18" s="23"/>
      <c r="V18" s="1"/>
    </row>
    <row r="19" spans="1:22" ht="14.5" customHeight="1" x14ac:dyDescent="0.35">
      <c r="A19" s="32">
        <v>44593</v>
      </c>
      <c r="B19" s="4">
        <v>44595</v>
      </c>
      <c r="C19" s="1"/>
      <c r="D19" s="1"/>
      <c r="E19" s="22"/>
      <c r="F19" s="1" t="s">
        <v>81</v>
      </c>
      <c r="G19" s="1" t="s">
        <v>52</v>
      </c>
      <c r="H19" s="1" t="s">
        <v>5</v>
      </c>
      <c r="I19" s="1" t="s">
        <v>63</v>
      </c>
      <c r="J19" s="1">
        <f>VLOOKUP(Tabla1[[#This Row],[GASTO]],MasterLists!$C$5:$D$245,2,FALSE)</f>
        <v>6290008902</v>
      </c>
      <c r="K19" s="5">
        <v>1950</v>
      </c>
      <c r="L19" s="6">
        <v>0.21</v>
      </c>
      <c r="M19" s="5">
        <f t="shared" si="0"/>
        <v>409.5</v>
      </c>
      <c r="N19" s="12"/>
      <c r="O19" s="5">
        <f t="shared" si="2"/>
        <v>0</v>
      </c>
      <c r="P19" s="5">
        <f t="shared" si="1"/>
        <v>2359.5</v>
      </c>
      <c r="Q19" s="1" t="s">
        <v>58</v>
      </c>
      <c r="R19" s="4">
        <v>44671</v>
      </c>
      <c r="S19" s="1" t="s">
        <v>64</v>
      </c>
      <c r="T19" s="1"/>
      <c r="U19" s="23"/>
      <c r="V19" s="1"/>
    </row>
    <row r="20" spans="1:22" ht="14.5" customHeight="1" x14ac:dyDescent="0.35">
      <c r="A20" s="32">
        <v>44593</v>
      </c>
      <c r="B20" s="4">
        <v>44725</v>
      </c>
      <c r="C20" s="1"/>
      <c r="D20" s="1"/>
      <c r="E20" s="2"/>
      <c r="F20" s="1" t="s">
        <v>82</v>
      </c>
      <c r="G20" s="1" t="s">
        <v>52</v>
      </c>
      <c r="H20" s="1" t="s">
        <v>5</v>
      </c>
      <c r="I20" s="1" t="s">
        <v>83</v>
      </c>
      <c r="J20" s="1">
        <f>VLOOKUP(Tabla1[[#This Row],[GASTO]],MasterLists!$C$5:$D$245,2,FALSE)</f>
        <v>6290001902</v>
      </c>
      <c r="K20" s="5">
        <v>997.36</v>
      </c>
      <c r="L20" s="7">
        <v>0</v>
      </c>
      <c r="M20" s="5">
        <f t="shared" si="0"/>
        <v>0</v>
      </c>
      <c r="N20" s="12"/>
      <c r="O20" s="5">
        <f t="shared" si="2"/>
        <v>0</v>
      </c>
      <c r="P20" s="5">
        <f t="shared" si="1"/>
        <v>997.36</v>
      </c>
      <c r="Q20" s="1" t="s">
        <v>54</v>
      </c>
      <c r="R20" s="4">
        <v>44608</v>
      </c>
      <c r="S20" s="1" t="s">
        <v>55</v>
      </c>
      <c r="T20" s="1"/>
      <c r="U20" s="23"/>
      <c r="V20" s="1"/>
    </row>
    <row r="21" spans="1:22" ht="14.5" customHeight="1" x14ac:dyDescent="0.35">
      <c r="A21" s="32">
        <v>44593</v>
      </c>
      <c r="B21" s="4">
        <v>44596</v>
      </c>
      <c r="C21" s="1"/>
      <c r="D21" s="1"/>
      <c r="E21" s="22"/>
      <c r="F21" s="1" t="s">
        <v>84</v>
      </c>
      <c r="G21" s="1" t="s">
        <v>52</v>
      </c>
      <c r="H21" s="1" t="s">
        <v>5</v>
      </c>
      <c r="I21" s="1" t="s">
        <v>75</v>
      </c>
      <c r="J21" s="1">
        <f>VLOOKUP(Tabla1[[#This Row],[GASTO]],MasterLists!$C$5:$D$245,2,FALSE)</f>
        <v>6290000902</v>
      </c>
      <c r="K21" s="5">
        <v>587.5</v>
      </c>
      <c r="L21" s="6">
        <v>0.21</v>
      </c>
      <c r="M21" s="5">
        <f t="shared" si="0"/>
        <v>123.375</v>
      </c>
      <c r="N21" s="12"/>
      <c r="O21" s="5">
        <f t="shared" si="2"/>
        <v>0</v>
      </c>
      <c r="P21" s="5">
        <f t="shared" si="1"/>
        <v>710.875</v>
      </c>
      <c r="Q21" s="1" t="s">
        <v>58</v>
      </c>
      <c r="R21" s="4">
        <v>44612</v>
      </c>
      <c r="S21" s="1" t="s">
        <v>55</v>
      </c>
      <c r="T21" s="1"/>
      <c r="U21" s="23"/>
      <c r="V21" s="1"/>
    </row>
    <row r="22" spans="1:22" ht="14.5" customHeight="1" x14ac:dyDescent="0.35">
      <c r="A22" s="32">
        <v>44593</v>
      </c>
      <c r="B22" s="4">
        <v>44599</v>
      </c>
      <c r="C22" s="1"/>
      <c r="D22" s="1"/>
      <c r="E22" s="2"/>
      <c r="F22" s="1" t="s">
        <v>85</v>
      </c>
      <c r="G22" s="1" t="s">
        <v>52</v>
      </c>
      <c r="H22" s="1" t="s">
        <v>5</v>
      </c>
      <c r="I22" s="1" t="s">
        <v>86</v>
      </c>
      <c r="J22" s="1">
        <f>VLOOKUP(Tabla1[[#This Row],[GASTO]],MasterLists!$C$5:$D$245,2,FALSE)</f>
        <v>6290011902</v>
      </c>
      <c r="K22" s="5">
        <v>179.75</v>
      </c>
      <c r="L22" s="6">
        <v>0.21</v>
      </c>
      <c r="M22" s="5">
        <f t="shared" si="0"/>
        <v>37.747499999999995</v>
      </c>
      <c r="N22" s="12"/>
      <c r="O22" s="5">
        <f t="shared" si="2"/>
        <v>0</v>
      </c>
      <c r="P22" s="5">
        <f t="shared" si="1"/>
        <v>217.4975</v>
      </c>
      <c r="Q22" s="1" t="s">
        <v>87</v>
      </c>
      <c r="R22" s="4">
        <v>44599</v>
      </c>
      <c r="S22" s="1" t="s">
        <v>55</v>
      </c>
      <c r="T22" s="1"/>
      <c r="U22" s="23"/>
      <c r="V22" s="1"/>
    </row>
    <row r="23" spans="1:22" ht="14.5" customHeight="1" x14ac:dyDescent="0.35">
      <c r="A23" s="32">
        <v>44593</v>
      </c>
      <c r="B23" s="4">
        <v>44599</v>
      </c>
      <c r="C23" s="1"/>
      <c r="D23" s="1"/>
      <c r="E23" s="2"/>
      <c r="F23" s="1" t="s">
        <v>88</v>
      </c>
      <c r="G23" s="1" t="s">
        <v>4</v>
      </c>
      <c r="H23" s="1" t="s">
        <v>5</v>
      </c>
      <c r="I23" s="1" t="s">
        <v>61</v>
      </c>
      <c r="J23" s="1">
        <f>VLOOKUP(Tabla1[[#This Row],[GASTO]],MasterLists!$C$5:$D$245,2,FALSE)</f>
        <v>6290000903</v>
      </c>
      <c r="K23" s="11">
        <v>1891.18</v>
      </c>
      <c r="L23" s="6">
        <v>0</v>
      </c>
      <c r="M23" s="5">
        <f t="shared" si="0"/>
        <v>0</v>
      </c>
      <c r="N23" s="12"/>
      <c r="O23" s="5">
        <f t="shared" si="2"/>
        <v>0</v>
      </c>
      <c r="P23" s="11">
        <f t="shared" si="1"/>
        <v>1891.18</v>
      </c>
      <c r="Q23" s="1" t="s">
        <v>58</v>
      </c>
      <c r="R23" s="4">
        <v>44640</v>
      </c>
      <c r="S23" s="1" t="s">
        <v>89</v>
      </c>
      <c r="T23" s="1"/>
      <c r="U23" s="23"/>
      <c r="V23" s="1"/>
    </row>
    <row r="24" spans="1:22" ht="14.5" customHeight="1" x14ac:dyDescent="0.35">
      <c r="A24" s="32">
        <v>44593</v>
      </c>
      <c r="B24" s="4">
        <v>44600</v>
      </c>
      <c r="C24" s="1"/>
      <c r="D24" s="1"/>
      <c r="E24" s="2"/>
      <c r="F24" s="1" t="s">
        <v>90</v>
      </c>
      <c r="G24" s="1" t="s">
        <v>4</v>
      </c>
      <c r="H24" s="1" t="s">
        <v>5</v>
      </c>
      <c r="I24" s="1" t="s">
        <v>6</v>
      </c>
      <c r="J24" s="1">
        <f>VLOOKUP(Tabla1[[#This Row],[GASTO]],MasterLists!$C$5:$D$245,2,FALSE)</f>
        <v>6290002903</v>
      </c>
      <c r="K24" s="5">
        <v>259.2</v>
      </c>
      <c r="L24" s="6">
        <v>0.21</v>
      </c>
      <c r="M24" s="5">
        <f t="shared" si="0"/>
        <v>54.431999999999995</v>
      </c>
      <c r="N24" s="12"/>
      <c r="O24" s="5">
        <f t="shared" si="2"/>
        <v>0</v>
      </c>
      <c r="P24" s="5">
        <f t="shared" si="1"/>
        <v>313.63200000000001</v>
      </c>
      <c r="Q24" s="1" t="s">
        <v>58</v>
      </c>
      <c r="R24" s="4">
        <v>44612</v>
      </c>
      <c r="S24" s="1" t="s">
        <v>55</v>
      </c>
      <c r="T24" s="1"/>
      <c r="U24" s="23"/>
      <c r="V24" s="1"/>
    </row>
    <row r="25" spans="1:22" ht="14.5" customHeight="1" x14ac:dyDescent="0.35">
      <c r="A25" s="32">
        <v>44593</v>
      </c>
      <c r="B25" s="4">
        <v>44607</v>
      </c>
      <c r="C25" s="1"/>
      <c r="D25" s="1"/>
      <c r="E25" s="2"/>
      <c r="F25" s="1" t="s">
        <v>91</v>
      </c>
      <c r="G25" s="1" t="s">
        <v>52</v>
      </c>
      <c r="H25" s="1" t="s">
        <v>5</v>
      </c>
      <c r="I25" s="1" t="s">
        <v>92</v>
      </c>
      <c r="J25" s="1">
        <f>VLOOKUP(Tabla1[[#This Row],[GASTO]],MasterLists!$C$5:$D$245,2,FALSE)</f>
        <v>6290005902</v>
      </c>
      <c r="K25" s="5">
        <v>6.64</v>
      </c>
      <c r="L25" s="6">
        <v>0.04</v>
      </c>
      <c r="M25" s="5">
        <f t="shared" si="0"/>
        <v>0.2656</v>
      </c>
      <c r="N25" s="12"/>
      <c r="O25" s="5">
        <f t="shared" si="2"/>
        <v>0</v>
      </c>
      <c r="P25" s="5">
        <f t="shared" si="1"/>
        <v>6.9055999999999997</v>
      </c>
      <c r="Q25" s="20" t="s">
        <v>58</v>
      </c>
      <c r="R25" s="4">
        <v>44671</v>
      </c>
      <c r="S25" s="1" t="s">
        <v>64</v>
      </c>
      <c r="T25" s="20"/>
      <c r="U25" s="24"/>
      <c r="V25" s="1"/>
    </row>
    <row r="26" spans="1:22" ht="14.5" customHeight="1" x14ac:dyDescent="0.35">
      <c r="A26" s="32">
        <v>44593</v>
      </c>
      <c r="B26" s="4">
        <v>44607</v>
      </c>
      <c r="C26" s="1"/>
      <c r="D26" s="1"/>
      <c r="E26" s="2"/>
      <c r="F26" s="1" t="s">
        <v>91</v>
      </c>
      <c r="G26" s="1" t="s">
        <v>52</v>
      </c>
      <c r="H26" s="1" t="s">
        <v>5</v>
      </c>
      <c r="I26" s="1" t="s">
        <v>92</v>
      </c>
      <c r="J26" s="1">
        <f>VLOOKUP(Tabla1[[#This Row],[GASTO]],MasterLists!$C$5:$D$245,2,FALSE)</f>
        <v>6290005902</v>
      </c>
      <c r="K26" s="5">
        <v>86.1</v>
      </c>
      <c r="L26" s="6">
        <v>0.21</v>
      </c>
      <c r="M26" s="5">
        <f t="shared" si="0"/>
        <v>18.081</v>
      </c>
      <c r="N26" s="12"/>
      <c r="O26" s="5">
        <f t="shared" si="2"/>
        <v>0</v>
      </c>
      <c r="P26" s="5">
        <f t="shared" si="1"/>
        <v>104.181</v>
      </c>
      <c r="Q26" s="20" t="s">
        <v>58</v>
      </c>
      <c r="R26" s="4">
        <v>44671</v>
      </c>
      <c r="S26" s="1" t="s">
        <v>64</v>
      </c>
      <c r="T26" s="20"/>
      <c r="U26" s="24"/>
      <c r="V26" s="1"/>
    </row>
    <row r="27" spans="1:22" ht="14.5" customHeight="1" x14ac:dyDescent="0.35">
      <c r="A27" s="32">
        <v>44593</v>
      </c>
      <c r="B27" s="4">
        <v>44607</v>
      </c>
      <c r="C27" s="3"/>
      <c r="D27" s="3"/>
      <c r="E27" s="2"/>
      <c r="F27" s="1" t="s">
        <v>93</v>
      </c>
      <c r="G27" s="1" t="s">
        <v>52</v>
      </c>
      <c r="H27" s="1" t="s">
        <v>5</v>
      </c>
      <c r="I27" s="1" t="s">
        <v>63</v>
      </c>
      <c r="J27" s="1">
        <f>VLOOKUP(Tabla1[[#This Row],[GASTO]],MasterLists!$C$5:$D$245,2,FALSE)</f>
        <v>6290008902</v>
      </c>
      <c r="K27" s="5">
        <v>1100</v>
      </c>
      <c r="L27" s="6">
        <v>0.21</v>
      </c>
      <c r="M27" s="5">
        <f t="shared" si="0"/>
        <v>231</v>
      </c>
      <c r="N27" s="12"/>
      <c r="O27" s="5">
        <f t="shared" si="2"/>
        <v>0</v>
      </c>
      <c r="P27" s="5">
        <f t="shared" si="1"/>
        <v>1331</v>
      </c>
      <c r="Q27" s="1" t="s">
        <v>58</v>
      </c>
      <c r="R27" s="4">
        <v>44671</v>
      </c>
      <c r="S27" s="1" t="s">
        <v>64</v>
      </c>
      <c r="T27" s="3"/>
      <c r="U27" s="23"/>
      <c r="V27" s="1"/>
    </row>
    <row r="28" spans="1:22" ht="14.5" customHeight="1" x14ac:dyDescent="0.35">
      <c r="A28" s="32">
        <v>44593</v>
      </c>
      <c r="B28" s="4">
        <v>44607</v>
      </c>
      <c r="C28" s="1"/>
      <c r="D28" s="1"/>
      <c r="E28" s="2"/>
      <c r="F28" s="1" t="s">
        <v>94</v>
      </c>
      <c r="G28" s="1" t="s">
        <v>4</v>
      </c>
      <c r="H28" s="1" t="s">
        <v>5</v>
      </c>
      <c r="I28" s="1" t="s">
        <v>6</v>
      </c>
      <c r="J28" s="1">
        <f>VLOOKUP(Tabla1[[#This Row],[GASTO]],MasterLists!$C$5:$D$245,2,FALSE)</f>
        <v>6290002903</v>
      </c>
      <c r="K28" s="5">
        <v>960</v>
      </c>
      <c r="L28" s="6">
        <v>0.21</v>
      </c>
      <c r="M28" s="5">
        <f t="shared" si="0"/>
        <v>201.6</v>
      </c>
      <c r="N28" s="12"/>
      <c r="O28" s="5">
        <f t="shared" si="2"/>
        <v>0</v>
      </c>
      <c r="P28" s="5">
        <f t="shared" si="1"/>
        <v>1161.5999999999999</v>
      </c>
      <c r="Q28" s="1" t="s">
        <v>58</v>
      </c>
      <c r="R28" s="4">
        <v>44640</v>
      </c>
      <c r="S28" s="1" t="s">
        <v>55</v>
      </c>
      <c r="T28" s="1"/>
      <c r="U28" s="23"/>
      <c r="V28" s="1"/>
    </row>
    <row r="29" spans="1:22" ht="14.5" customHeight="1" x14ac:dyDescent="0.35">
      <c r="A29" s="32">
        <v>44593</v>
      </c>
      <c r="B29" s="4">
        <v>44607</v>
      </c>
      <c r="C29" s="1"/>
      <c r="D29" s="1"/>
      <c r="E29" s="2"/>
      <c r="F29" s="1" t="s">
        <v>95</v>
      </c>
      <c r="G29" s="1" t="s">
        <v>4</v>
      </c>
      <c r="H29" s="1" t="s">
        <v>5</v>
      </c>
      <c r="I29" s="1" t="s">
        <v>77</v>
      </c>
      <c r="J29" s="1">
        <f>VLOOKUP(Tabla1[[#This Row],[GASTO]],MasterLists!$C$5:$D$245,2,FALSE)</f>
        <v>6290004903</v>
      </c>
      <c r="K29" s="5">
        <v>2717.75</v>
      </c>
      <c r="L29" s="6">
        <v>0.21</v>
      </c>
      <c r="M29" s="5">
        <f t="shared" si="0"/>
        <v>570.72749999999996</v>
      </c>
      <c r="N29" s="12"/>
      <c r="O29" s="5">
        <f t="shared" si="2"/>
        <v>0</v>
      </c>
      <c r="P29" s="5">
        <f t="shared" si="1"/>
        <v>3288.4775</v>
      </c>
      <c r="Q29" s="1" t="s">
        <v>58</v>
      </c>
      <c r="R29" s="4">
        <v>44662</v>
      </c>
      <c r="S29" s="1" t="s">
        <v>55</v>
      </c>
      <c r="T29" s="1"/>
      <c r="U29" s="23"/>
      <c r="V29" s="1"/>
    </row>
    <row r="30" spans="1:22" ht="14.5" customHeight="1" x14ac:dyDescent="0.35">
      <c r="A30" s="32">
        <v>44593</v>
      </c>
      <c r="B30" s="4">
        <v>44607</v>
      </c>
      <c r="C30" s="1"/>
      <c r="D30" s="1"/>
      <c r="E30" s="2"/>
      <c r="F30" s="1" t="s">
        <v>96</v>
      </c>
      <c r="G30" s="1" t="s">
        <v>52</v>
      </c>
      <c r="H30" s="1" t="s">
        <v>5</v>
      </c>
      <c r="I30" s="1" t="s">
        <v>63</v>
      </c>
      <c r="J30" s="1">
        <f>VLOOKUP(Tabla1[[#This Row],[GASTO]],MasterLists!$C$5:$D$245,2,FALSE)</f>
        <v>6290008902</v>
      </c>
      <c r="K30" s="5">
        <v>13778.01</v>
      </c>
      <c r="L30" s="6">
        <v>0.21</v>
      </c>
      <c r="M30" s="5">
        <f t="shared" si="0"/>
        <v>2893.3820999999998</v>
      </c>
      <c r="N30" s="12"/>
      <c r="O30" s="5">
        <f t="shared" si="2"/>
        <v>0</v>
      </c>
      <c r="P30" s="5">
        <f t="shared" si="1"/>
        <v>16671.392100000001</v>
      </c>
      <c r="Q30" s="1" t="s">
        <v>58</v>
      </c>
      <c r="R30" s="4">
        <v>44671</v>
      </c>
      <c r="S30" s="1" t="s">
        <v>55</v>
      </c>
      <c r="T30" s="1"/>
      <c r="U30" s="23"/>
      <c r="V30" s="1"/>
    </row>
    <row r="31" spans="1:22" ht="14.5" customHeight="1" x14ac:dyDescent="0.35">
      <c r="A31" s="32">
        <v>44593</v>
      </c>
      <c r="B31" s="4">
        <v>44596</v>
      </c>
      <c r="C31" s="1"/>
      <c r="D31" s="1"/>
      <c r="E31" s="2"/>
      <c r="F31" s="1" t="s">
        <v>97</v>
      </c>
      <c r="G31" s="1" t="s">
        <v>52</v>
      </c>
      <c r="H31" s="1" t="s">
        <v>5</v>
      </c>
      <c r="I31" s="1" t="s">
        <v>53</v>
      </c>
      <c r="J31" s="1">
        <f>VLOOKUP(Tabla1[[#This Row],[GASTO]],MasterLists!$C$5:$D$245,2,FALSE)</f>
        <v>6290016902</v>
      </c>
      <c r="K31" s="5">
        <v>38</v>
      </c>
      <c r="L31" s="6">
        <v>0</v>
      </c>
      <c r="M31" s="5">
        <f t="shared" si="0"/>
        <v>0</v>
      </c>
      <c r="N31" s="12"/>
      <c r="O31" s="5">
        <f t="shared" si="2"/>
        <v>0</v>
      </c>
      <c r="P31" s="5">
        <f t="shared" si="1"/>
        <v>38</v>
      </c>
      <c r="Q31" s="1" t="s">
        <v>54</v>
      </c>
      <c r="R31" s="4">
        <v>44624</v>
      </c>
      <c r="S31" s="1" t="s">
        <v>55</v>
      </c>
      <c r="T31" s="1"/>
      <c r="U31" s="23"/>
      <c r="V31" s="1"/>
    </row>
    <row r="32" spans="1:22" ht="14.5" customHeight="1" x14ac:dyDescent="0.35">
      <c r="A32" s="32">
        <v>44593</v>
      </c>
      <c r="B32" s="4">
        <v>44614</v>
      </c>
      <c r="C32" s="1"/>
      <c r="D32" s="1"/>
      <c r="E32" s="2"/>
      <c r="F32" s="1" t="s">
        <v>98</v>
      </c>
      <c r="G32" s="1" t="s">
        <v>52</v>
      </c>
      <c r="H32" s="1" t="s">
        <v>5</v>
      </c>
      <c r="I32" s="1" t="s">
        <v>99</v>
      </c>
      <c r="J32" s="1">
        <f>VLOOKUP(Tabla1[[#This Row],[GASTO]],MasterLists!$C$5:$D$245,2,FALSE)</f>
        <v>6290018902</v>
      </c>
      <c r="K32" s="5">
        <v>494</v>
      </c>
      <c r="L32" s="6">
        <v>0.21</v>
      </c>
      <c r="M32" s="5">
        <f t="shared" si="0"/>
        <v>103.74</v>
      </c>
      <c r="N32" s="12"/>
      <c r="O32" s="5">
        <f t="shared" si="2"/>
        <v>0</v>
      </c>
      <c r="P32" s="5">
        <f t="shared" si="1"/>
        <v>597.74</v>
      </c>
      <c r="Q32" s="1" t="s">
        <v>58</v>
      </c>
      <c r="R32" s="4"/>
      <c r="S32" s="1" t="s">
        <v>55</v>
      </c>
      <c r="T32" s="1"/>
      <c r="U32" s="23"/>
      <c r="V32" s="1"/>
    </row>
    <row r="33" spans="1:22" ht="14.5" customHeight="1" x14ac:dyDescent="0.35">
      <c r="A33" s="32">
        <v>44593</v>
      </c>
      <c r="B33" s="4">
        <v>44617</v>
      </c>
      <c r="C33" s="1"/>
      <c r="D33" s="16"/>
      <c r="E33" s="2"/>
      <c r="F33" s="19" t="s">
        <v>100</v>
      </c>
      <c r="G33" s="1" t="s">
        <v>4</v>
      </c>
      <c r="H33" s="1" t="s">
        <v>5</v>
      </c>
      <c r="I33" s="1" t="s">
        <v>6</v>
      </c>
      <c r="J33" s="1">
        <f>VLOOKUP(Tabla1[[#This Row],[GASTO]],MasterLists!$C$5:$D$245,2,FALSE)</f>
        <v>6290002903</v>
      </c>
      <c r="K33" s="11">
        <v>338.85</v>
      </c>
      <c r="L33" s="6">
        <v>0</v>
      </c>
      <c r="M33" s="5">
        <f t="shared" si="0"/>
        <v>0</v>
      </c>
      <c r="N33" s="12"/>
      <c r="O33" s="5">
        <f t="shared" si="2"/>
        <v>0</v>
      </c>
      <c r="P33" s="11">
        <f t="shared" si="1"/>
        <v>338.85</v>
      </c>
      <c r="Q33" s="1" t="s">
        <v>58</v>
      </c>
      <c r="R33" s="4">
        <v>44640</v>
      </c>
      <c r="S33" s="1" t="s">
        <v>55</v>
      </c>
      <c r="T33" s="1"/>
      <c r="U33" s="23"/>
      <c r="V33" s="1"/>
    </row>
    <row r="34" spans="1:22" ht="14.5" customHeight="1" x14ac:dyDescent="0.35">
      <c r="A34" s="32">
        <v>44652</v>
      </c>
      <c r="B34" s="4">
        <v>44617</v>
      </c>
      <c r="C34" s="1"/>
      <c r="D34" s="16"/>
      <c r="E34" s="2"/>
      <c r="F34" s="19" t="s">
        <v>101</v>
      </c>
      <c r="G34" s="1" t="s">
        <v>4</v>
      </c>
      <c r="H34" s="1" t="s">
        <v>5</v>
      </c>
      <c r="I34" s="1" t="s">
        <v>6</v>
      </c>
      <c r="J34" s="1">
        <f>VLOOKUP(Tabla1[[#This Row],[GASTO]],MasterLists!$C$5:$D$245,2,FALSE)</f>
        <v>6290002903</v>
      </c>
      <c r="K34" s="11">
        <v>17033.8</v>
      </c>
      <c r="L34" s="6">
        <v>0</v>
      </c>
      <c r="M34" s="5">
        <f t="shared" si="0"/>
        <v>0</v>
      </c>
      <c r="N34" s="12"/>
      <c r="O34" s="5">
        <f t="shared" si="2"/>
        <v>0</v>
      </c>
      <c r="P34" s="11">
        <f t="shared" si="1"/>
        <v>17033.8</v>
      </c>
      <c r="Q34" s="1" t="s">
        <v>58</v>
      </c>
      <c r="R34" s="4">
        <v>44640</v>
      </c>
      <c r="S34" s="1" t="s">
        <v>55</v>
      </c>
      <c r="T34" s="1"/>
      <c r="U34" s="23"/>
      <c r="V34" s="1"/>
    </row>
    <row r="35" spans="1:22" ht="14.5" customHeight="1" x14ac:dyDescent="0.35">
      <c r="A35" s="32">
        <v>44593</v>
      </c>
      <c r="B35" s="4">
        <v>44620</v>
      </c>
      <c r="C35" s="1"/>
      <c r="D35" s="1"/>
      <c r="E35" s="2"/>
      <c r="F35" s="1" t="s">
        <v>102</v>
      </c>
      <c r="G35" s="1" t="s">
        <v>4</v>
      </c>
      <c r="H35" s="1" t="s">
        <v>5</v>
      </c>
      <c r="I35" s="1" t="s">
        <v>6</v>
      </c>
      <c r="J35" s="1">
        <f>VLOOKUP(Tabla1[[#This Row],[GASTO]],MasterLists!$C$5:$D$245,2,FALSE)</f>
        <v>6290002903</v>
      </c>
      <c r="K35" s="5">
        <v>7100</v>
      </c>
      <c r="L35" s="6">
        <v>0.21</v>
      </c>
      <c r="M35" s="5">
        <f t="shared" si="0"/>
        <v>1491</v>
      </c>
      <c r="N35" s="12"/>
      <c r="O35" s="5">
        <f t="shared" si="2"/>
        <v>0</v>
      </c>
      <c r="P35" s="5">
        <f t="shared" si="1"/>
        <v>8591</v>
      </c>
      <c r="Q35" s="1" t="s">
        <v>58</v>
      </c>
      <c r="R35" s="4">
        <v>44701</v>
      </c>
      <c r="S35" s="1" t="s">
        <v>55</v>
      </c>
      <c r="T35" s="1"/>
      <c r="U35" s="23"/>
      <c r="V35" s="1"/>
    </row>
    <row r="36" spans="1:22" ht="14.5" customHeight="1" x14ac:dyDescent="0.35">
      <c r="A36" s="32">
        <v>44593</v>
      </c>
      <c r="B36" s="4">
        <v>44609</v>
      </c>
      <c r="C36" s="1"/>
      <c r="D36" s="1"/>
      <c r="E36" s="2"/>
      <c r="F36" s="1" t="s">
        <v>103</v>
      </c>
      <c r="G36" s="1" t="s">
        <v>52</v>
      </c>
      <c r="H36" s="1" t="s">
        <v>5</v>
      </c>
      <c r="I36" s="1" t="s">
        <v>63</v>
      </c>
      <c r="J36" s="1">
        <f>VLOOKUP(Tabla1[[#This Row],[GASTO]],MasterLists!$C$5:$D$245,2,FALSE)</f>
        <v>6290008902</v>
      </c>
      <c r="K36" s="5">
        <v>447.1</v>
      </c>
      <c r="L36" s="7">
        <v>0.21</v>
      </c>
      <c r="M36" s="5">
        <f t="shared" si="0"/>
        <v>93.891000000000005</v>
      </c>
      <c r="N36" s="12"/>
      <c r="O36" s="5">
        <f t="shared" si="2"/>
        <v>0</v>
      </c>
      <c r="P36" s="5">
        <f t="shared" si="1"/>
        <v>540.99099999999999</v>
      </c>
      <c r="Q36" s="1" t="s">
        <v>54</v>
      </c>
      <c r="R36" s="4">
        <v>44637</v>
      </c>
      <c r="S36" s="1" t="s">
        <v>55</v>
      </c>
      <c r="T36" s="1"/>
      <c r="U36" s="23"/>
      <c r="V36" s="1"/>
    </row>
    <row r="37" spans="1:22" ht="14.5" customHeight="1" x14ac:dyDescent="0.35">
      <c r="A37" s="32">
        <v>44593</v>
      </c>
      <c r="B37" s="4">
        <v>44620</v>
      </c>
      <c r="C37" s="1"/>
      <c r="D37" s="1"/>
      <c r="E37" s="2"/>
      <c r="F37" s="1" t="s">
        <v>104</v>
      </c>
      <c r="G37" s="1" t="s">
        <v>52</v>
      </c>
      <c r="H37" s="1" t="s">
        <v>5</v>
      </c>
      <c r="I37" s="1" t="s">
        <v>75</v>
      </c>
      <c r="J37" s="1">
        <f>VLOOKUP(Tabla1[[#This Row],[GASTO]],MasterLists!$C$5:$D$245,2,FALSE)</f>
        <v>6290000902</v>
      </c>
      <c r="K37" s="5">
        <v>12</v>
      </c>
      <c r="L37" s="7">
        <v>0.21</v>
      </c>
      <c r="M37" s="5">
        <f t="shared" si="0"/>
        <v>2.52</v>
      </c>
      <c r="N37" s="12"/>
      <c r="O37" s="5">
        <f t="shared" si="2"/>
        <v>0</v>
      </c>
      <c r="P37" s="5">
        <f t="shared" si="1"/>
        <v>14.52</v>
      </c>
      <c r="Q37" s="18" t="s">
        <v>54</v>
      </c>
      <c r="R37" s="4">
        <v>44652</v>
      </c>
      <c r="S37" s="1" t="s">
        <v>55</v>
      </c>
      <c r="T37" s="1"/>
      <c r="U37" s="23"/>
      <c r="V37" s="1"/>
    </row>
    <row r="38" spans="1:22" ht="14.5" customHeight="1" x14ac:dyDescent="0.35">
      <c r="A38" s="32">
        <v>44621</v>
      </c>
      <c r="B38" s="4">
        <v>44621</v>
      </c>
      <c r="C38" s="1"/>
      <c r="D38" s="1"/>
      <c r="E38" s="2"/>
      <c r="F38" s="1" t="s">
        <v>105</v>
      </c>
      <c r="G38" s="1" t="s">
        <v>52</v>
      </c>
      <c r="H38" s="1" t="s">
        <v>5</v>
      </c>
      <c r="I38" s="1" t="s">
        <v>106</v>
      </c>
      <c r="J38" s="1">
        <f>VLOOKUP(Tabla1[[#This Row],[GASTO]],MasterLists!$C$5:$D$245,2,FALSE)</f>
        <v>6290019902</v>
      </c>
      <c r="K38" s="5">
        <v>46.28</v>
      </c>
      <c r="L38" s="7">
        <v>0.21</v>
      </c>
      <c r="M38" s="5">
        <f t="shared" si="0"/>
        <v>9.7187999999999999</v>
      </c>
      <c r="N38" s="12"/>
      <c r="O38" s="5">
        <f t="shared" si="2"/>
        <v>0</v>
      </c>
      <c r="P38" s="5">
        <f t="shared" si="1"/>
        <v>55.998800000000003</v>
      </c>
      <c r="Q38" s="18" t="s">
        <v>54</v>
      </c>
      <c r="R38" s="4">
        <v>44635</v>
      </c>
      <c r="S38" s="1" t="s">
        <v>55</v>
      </c>
      <c r="T38" s="1"/>
      <c r="U38" s="23"/>
      <c r="V38" s="1"/>
    </row>
    <row r="39" spans="1:22" x14ac:dyDescent="0.35">
      <c r="A39" s="32">
        <v>44621</v>
      </c>
      <c r="B39" s="4">
        <v>44621</v>
      </c>
      <c r="C39" s="1"/>
      <c r="D39" s="1"/>
      <c r="E39" s="2"/>
      <c r="F39" s="1" t="s">
        <v>107</v>
      </c>
      <c r="G39" s="1" t="s">
        <v>52</v>
      </c>
      <c r="H39" s="1" t="s">
        <v>5</v>
      </c>
      <c r="I39" s="1" t="s">
        <v>99</v>
      </c>
      <c r="J39" s="1">
        <f>VLOOKUP(Tabla1[[#This Row],[GASTO]],MasterLists!$C$5:$D$245,2,FALSE)</f>
        <v>6290018902</v>
      </c>
      <c r="K39" s="5">
        <v>600</v>
      </c>
      <c r="L39" s="7">
        <v>0.21</v>
      </c>
      <c r="M39" s="5">
        <f t="shared" ref="M39:M70" si="3">L39*K39</f>
        <v>126</v>
      </c>
      <c r="N39" s="12"/>
      <c r="O39" s="5">
        <f t="shared" si="2"/>
        <v>0</v>
      </c>
      <c r="P39" s="5">
        <f t="shared" ref="P39:P71" si="4">M39+K39</f>
        <v>726</v>
      </c>
      <c r="Q39" s="1" t="s">
        <v>54</v>
      </c>
      <c r="R39" s="4">
        <v>44621</v>
      </c>
      <c r="S39" s="1" t="s">
        <v>55</v>
      </c>
      <c r="T39" s="1"/>
      <c r="U39" s="23"/>
      <c r="V39" s="1"/>
    </row>
    <row r="40" spans="1:22" ht="14.5" customHeight="1" x14ac:dyDescent="0.35">
      <c r="A40" s="32">
        <v>44621</v>
      </c>
      <c r="B40" s="4">
        <v>44621</v>
      </c>
      <c r="C40" s="1"/>
      <c r="D40" s="1"/>
      <c r="E40" s="2"/>
      <c r="F40" s="1" t="s">
        <v>108</v>
      </c>
      <c r="G40" s="1" t="s">
        <v>52</v>
      </c>
      <c r="H40" s="1" t="s">
        <v>5</v>
      </c>
      <c r="I40" s="1" t="s">
        <v>99</v>
      </c>
      <c r="J40" s="1">
        <f>VLOOKUP(Tabla1[[#This Row],[GASTO]],MasterLists!$C$5:$D$245,2,FALSE)</f>
        <v>6290018902</v>
      </c>
      <c r="K40" s="5">
        <v>1200</v>
      </c>
      <c r="L40" s="7">
        <v>0.21</v>
      </c>
      <c r="M40" s="5">
        <f t="shared" si="3"/>
        <v>252</v>
      </c>
      <c r="N40" s="12"/>
      <c r="O40" s="5">
        <f t="shared" si="2"/>
        <v>0</v>
      </c>
      <c r="P40" s="5">
        <f t="shared" si="4"/>
        <v>1452</v>
      </c>
      <c r="Q40" s="1" t="s">
        <v>54</v>
      </c>
      <c r="R40" s="4">
        <v>44621</v>
      </c>
      <c r="S40" s="1" t="s">
        <v>55</v>
      </c>
      <c r="T40" s="1"/>
      <c r="U40" s="23"/>
      <c r="V40" s="1"/>
    </row>
    <row r="41" spans="1:22" ht="14.5" customHeight="1" x14ac:dyDescent="0.35">
      <c r="A41" s="32">
        <v>44621</v>
      </c>
      <c r="B41" s="4">
        <v>44621</v>
      </c>
      <c r="C41" s="1"/>
      <c r="D41" s="1"/>
      <c r="E41" s="2"/>
      <c r="F41" s="1" t="s">
        <v>109</v>
      </c>
      <c r="G41" s="1" t="s">
        <v>52</v>
      </c>
      <c r="H41" s="1" t="s">
        <v>5</v>
      </c>
      <c r="I41" s="1" t="s">
        <v>75</v>
      </c>
      <c r="J41" s="1">
        <f>VLOOKUP(Tabla1[[#This Row],[GASTO]],MasterLists!$C$5:$D$245,2,FALSE)</f>
        <v>6290000902</v>
      </c>
      <c r="K41" s="5">
        <v>21.7</v>
      </c>
      <c r="L41" s="7">
        <v>0</v>
      </c>
      <c r="M41" s="5">
        <f t="shared" si="3"/>
        <v>0</v>
      </c>
      <c r="N41" s="12"/>
      <c r="O41" s="5">
        <f t="shared" si="2"/>
        <v>0</v>
      </c>
      <c r="P41" s="5">
        <f t="shared" si="4"/>
        <v>21.7</v>
      </c>
      <c r="Q41" s="18" t="s">
        <v>54</v>
      </c>
      <c r="R41" s="4">
        <v>44635</v>
      </c>
      <c r="S41" s="1" t="s">
        <v>55</v>
      </c>
      <c r="T41" s="1"/>
      <c r="U41" s="23"/>
      <c r="V41" s="1"/>
    </row>
    <row r="42" spans="1:22" ht="14.5" customHeight="1" x14ac:dyDescent="0.35">
      <c r="A42" s="32">
        <v>44621</v>
      </c>
      <c r="B42" s="4">
        <v>44621</v>
      </c>
      <c r="C42" s="1"/>
      <c r="D42" s="1"/>
      <c r="E42" s="2"/>
      <c r="F42" s="1" t="s">
        <v>110</v>
      </c>
      <c r="G42" s="1" t="s">
        <v>52</v>
      </c>
      <c r="H42" s="1" t="s">
        <v>5</v>
      </c>
      <c r="I42" s="1" t="s">
        <v>63</v>
      </c>
      <c r="J42" s="1">
        <f>VLOOKUP(Tabla1[[#This Row],[GASTO]],MasterLists!$C$5:$D$245,2,FALSE)</f>
        <v>6290008902</v>
      </c>
      <c r="K42" s="5">
        <v>488</v>
      </c>
      <c r="L42" s="7">
        <v>0.21</v>
      </c>
      <c r="M42" s="5">
        <f t="shared" si="3"/>
        <v>102.47999999999999</v>
      </c>
      <c r="N42" s="12"/>
      <c r="O42" s="5">
        <f t="shared" ref="O42:O73" si="5">K42*N42</f>
        <v>0</v>
      </c>
      <c r="P42" s="5">
        <f t="shared" si="4"/>
        <v>590.48</v>
      </c>
      <c r="Q42" s="18" t="s">
        <v>54</v>
      </c>
      <c r="R42" s="4">
        <v>44652</v>
      </c>
      <c r="S42" s="1" t="s">
        <v>55</v>
      </c>
      <c r="T42" s="1"/>
      <c r="U42" s="23"/>
      <c r="V42" s="1"/>
    </row>
    <row r="43" spans="1:22" x14ac:dyDescent="0.35">
      <c r="A43" s="32">
        <v>44621</v>
      </c>
      <c r="B43" s="4">
        <v>44621</v>
      </c>
      <c r="C43" s="1"/>
      <c r="D43" s="1"/>
      <c r="E43" s="2"/>
      <c r="F43" s="1" t="s">
        <v>110</v>
      </c>
      <c r="G43" s="1" t="s">
        <v>52</v>
      </c>
      <c r="H43" s="1" t="s">
        <v>5</v>
      </c>
      <c r="I43" s="1" t="s">
        <v>63</v>
      </c>
      <c r="J43" s="1">
        <f>VLOOKUP(Tabla1[[#This Row],[GASTO]],MasterLists!$C$5:$D$245,2,FALSE)</f>
        <v>6290008902</v>
      </c>
      <c r="K43" s="5">
        <v>633.46</v>
      </c>
      <c r="L43" s="7">
        <v>0</v>
      </c>
      <c r="M43" s="5">
        <f t="shared" si="3"/>
        <v>0</v>
      </c>
      <c r="N43" s="12"/>
      <c r="O43" s="5">
        <f t="shared" si="5"/>
        <v>0</v>
      </c>
      <c r="P43" s="5">
        <f t="shared" si="4"/>
        <v>633.46</v>
      </c>
      <c r="Q43" s="18" t="s">
        <v>54</v>
      </c>
      <c r="R43" s="4">
        <v>44652</v>
      </c>
      <c r="S43" s="1" t="s">
        <v>55</v>
      </c>
      <c r="T43" s="1"/>
      <c r="U43" s="23"/>
      <c r="V43" s="1"/>
    </row>
    <row r="44" spans="1:22" x14ac:dyDescent="0.35">
      <c r="A44" s="32">
        <v>44621</v>
      </c>
      <c r="B44" s="4">
        <v>44622</v>
      </c>
      <c r="C44" s="1"/>
      <c r="D44" s="1"/>
      <c r="E44" s="2"/>
      <c r="F44" s="1" t="s">
        <v>111</v>
      </c>
      <c r="G44" s="1" t="s">
        <v>52</v>
      </c>
      <c r="H44" s="1" t="s">
        <v>5</v>
      </c>
      <c r="I44" s="1" t="s">
        <v>57</v>
      </c>
      <c r="J44" s="1">
        <f>VLOOKUP(Tabla1[[#This Row],[GASTO]],MasterLists!$C$5:$D$245,2,FALSE)</f>
        <v>6290020902</v>
      </c>
      <c r="K44" s="5">
        <v>29.95</v>
      </c>
      <c r="L44" s="7">
        <v>0.21</v>
      </c>
      <c r="M44" s="5">
        <f t="shared" si="3"/>
        <v>6.2894999999999994</v>
      </c>
      <c r="N44" s="12"/>
      <c r="O44" s="5">
        <f t="shared" si="5"/>
        <v>0</v>
      </c>
      <c r="P44" s="5">
        <f t="shared" si="4"/>
        <v>36.2395</v>
      </c>
      <c r="Q44" s="1" t="s">
        <v>58</v>
      </c>
      <c r="R44" s="4">
        <v>44701</v>
      </c>
      <c r="S44" s="1" t="s">
        <v>64</v>
      </c>
      <c r="T44" s="1"/>
      <c r="U44" s="23"/>
      <c r="V44" s="1"/>
    </row>
    <row r="45" spans="1:22" x14ac:dyDescent="0.35">
      <c r="A45" s="32">
        <v>44652</v>
      </c>
      <c r="B45" s="4">
        <v>44623</v>
      </c>
      <c r="C45" s="1"/>
      <c r="D45" s="1"/>
      <c r="E45" s="2"/>
      <c r="F45" s="1" t="s">
        <v>112</v>
      </c>
      <c r="G45" s="1" t="s">
        <v>52</v>
      </c>
      <c r="H45" s="1" t="s">
        <v>5</v>
      </c>
      <c r="I45" s="1" t="s">
        <v>106</v>
      </c>
      <c r="J45" s="1">
        <f>VLOOKUP(Tabla1[[#This Row],[GASTO]],MasterLists!$C$5:$D$245,2,FALSE)</f>
        <v>6290019902</v>
      </c>
      <c r="K45" s="5">
        <v>24.32</v>
      </c>
      <c r="L45" s="7">
        <v>0.21</v>
      </c>
      <c r="M45" s="5">
        <f t="shared" si="3"/>
        <v>5.1071999999999997</v>
      </c>
      <c r="N45" s="12"/>
      <c r="O45" s="5">
        <f t="shared" si="5"/>
        <v>0</v>
      </c>
      <c r="P45" s="5">
        <f t="shared" si="4"/>
        <v>29.427199999999999</v>
      </c>
      <c r="Q45" s="1" t="s">
        <v>78</v>
      </c>
      <c r="R45" s="4" t="s">
        <v>113</v>
      </c>
      <c r="S45" s="1" t="s">
        <v>55</v>
      </c>
      <c r="T45" s="1"/>
      <c r="U45" s="23"/>
      <c r="V45" s="1"/>
    </row>
    <row r="46" spans="1:22" x14ac:dyDescent="0.35">
      <c r="A46" s="32">
        <v>44652</v>
      </c>
      <c r="B46" s="4">
        <v>44623</v>
      </c>
      <c r="C46" s="1"/>
      <c r="D46" s="1"/>
      <c r="E46" s="2"/>
      <c r="F46" s="1" t="s">
        <v>114</v>
      </c>
      <c r="G46" s="1" t="s">
        <v>52</v>
      </c>
      <c r="H46" s="1" t="s">
        <v>5</v>
      </c>
      <c r="I46" s="1" t="s">
        <v>106</v>
      </c>
      <c r="J46" s="1">
        <f>VLOOKUP(Tabla1[[#This Row],[GASTO]],MasterLists!$C$5:$D$245,2,FALSE)</f>
        <v>6290019902</v>
      </c>
      <c r="K46" s="5">
        <v>67.98</v>
      </c>
      <c r="L46" s="7">
        <v>0</v>
      </c>
      <c r="M46" s="5">
        <f t="shared" si="3"/>
        <v>0</v>
      </c>
      <c r="N46" s="12"/>
      <c r="O46" s="5">
        <f t="shared" si="5"/>
        <v>0</v>
      </c>
      <c r="P46" s="5">
        <f t="shared" si="4"/>
        <v>67.98</v>
      </c>
      <c r="Q46" s="1" t="s">
        <v>78</v>
      </c>
      <c r="R46" s="4" t="s">
        <v>113</v>
      </c>
      <c r="S46" s="1" t="s">
        <v>55</v>
      </c>
      <c r="T46" s="1"/>
      <c r="U46" s="23"/>
      <c r="V46" s="1"/>
    </row>
    <row r="47" spans="1:22" x14ac:dyDescent="0.35">
      <c r="A47" s="32">
        <v>44621</v>
      </c>
      <c r="B47" s="4">
        <v>44624</v>
      </c>
      <c r="C47" s="1"/>
      <c r="D47" s="1"/>
      <c r="E47" s="2"/>
      <c r="F47" s="1" t="s">
        <v>115</v>
      </c>
      <c r="G47" s="1" t="s">
        <v>4</v>
      </c>
      <c r="H47" s="1" t="s">
        <v>5</v>
      </c>
      <c r="I47" s="1" t="s">
        <v>6</v>
      </c>
      <c r="J47" s="1">
        <f>VLOOKUP(Tabla1[[#This Row],[GASTO]],MasterLists!$C$5:$D$245,2,FALSE)</f>
        <v>6290002903</v>
      </c>
      <c r="K47" s="5">
        <v>201.6</v>
      </c>
      <c r="L47" s="6">
        <v>0</v>
      </c>
      <c r="M47" s="5">
        <f t="shared" si="3"/>
        <v>0</v>
      </c>
      <c r="N47" s="12"/>
      <c r="O47" s="5">
        <f t="shared" si="5"/>
        <v>0</v>
      </c>
      <c r="P47" s="5">
        <f t="shared" si="4"/>
        <v>201.6</v>
      </c>
      <c r="Q47" s="1" t="s">
        <v>58</v>
      </c>
      <c r="R47" s="4">
        <v>44671</v>
      </c>
      <c r="S47" s="1" t="s">
        <v>64</v>
      </c>
      <c r="T47" s="1"/>
      <c r="U47" s="23"/>
      <c r="V47" s="1"/>
    </row>
    <row r="48" spans="1:22" x14ac:dyDescent="0.35">
      <c r="A48" s="32">
        <v>44652</v>
      </c>
      <c r="B48" s="4">
        <v>44628</v>
      </c>
      <c r="C48" s="1"/>
      <c r="D48" s="1"/>
      <c r="E48" s="2"/>
      <c r="F48" s="1" t="s">
        <v>116</v>
      </c>
      <c r="G48" s="1" t="s">
        <v>4</v>
      </c>
      <c r="H48" s="1" t="s">
        <v>5</v>
      </c>
      <c r="I48" s="1" t="s">
        <v>61</v>
      </c>
      <c r="J48" s="1">
        <f>VLOOKUP(Tabla1[[#This Row],[GASTO]],MasterLists!$C$5:$D$245,2,FALSE)</f>
        <v>6290000903</v>
      </c>
      <c r="K48" s="10">
        <v>2000</v>
      </c>
      <c r="L48" s="7">
        <v>0</v>
      </c>
      <c r="M48" s="5">
        <f t="shared" si="3"/>
        <v>0</v>
      </c>
      <c r="N48" s="12"/>
      <c r="O48" s="5">
        <f t="shared" si="5"/>
        <v>0</v>
      </c>
      <c r="P48" s="11">
        <f t="shared" si="4"/>
        <v>2000</v>
      </c>
      <c r="Q48" s="1" t="s">
        <v>58</v>
      </c>
      <c r="R48" s="4">
        <v>44671</v>
      </c>
      <c r="S48" s="1" t="s">
        <v>64</v>
      </c>
      <c r="T48" s="1"/>
      <c r="U48" s="23"/>
      <c r="V48" s="1"/>
    </row>
    <row r="49" spans="1:22" x14ac:dyDescent="0.35">
      <c r="A49" s="32">
        <v>44621</v>
      </c>
      <c r="B49" s="4">
        <v>44629</v>
      </c>
      <c r="C49" s="1"/>
      <c r="D49" s="1"/>
      <c r="E49" s="2"/>
      <c r="F49" s="1" t="s">
        <v>117</v>
      </c>
      <c r="G49" s="1" t="s">
        <v>52</v>
      </c>
      <c r="H49" s="1" t="s">
        <v>5</v>
      </c>
      <c r="I49" s="1" t="s">
        <v>106</v>
      </c>
      <c r="J49" s="1">
        <f>VLOOKUP(Tabla1[[#This Row],[GASTO]],MasterLists!$C$5:$D$245,2,FALSE)</f>
        <v>6290019902</v>
      </c>
      <c r="K49" s="5">
        <v>216.57</v>
      </c>
      <c r="L49" s="7">
        <v>0.21</v>
      </c>
      <c r="M49" s="5">
        <f t="shared" si="3"/>
        <v>45.479699999999994</v>
      </c>
      <c r="N49" s="12"/>
      <c r="O49" s="5">
        <f t="shared" si="5"/>
        <v>0</v>
      </c>
      <c r="P49" s="5">
        <f t="shared" si="4"/>
        <v>262.04969999999997</v>
      </c>
      <c r="Q49" s="18" t="s">
        <v>118</v>
      </c>
      <c r="R49" s="4"/>
      <c r="S49" s="1" t="s">
        <v>64</v>
      </c>
      <c r="T49" s="1"/>
      <c r="U49" s="23"/>
      <c r="V49" s="1"/>
    </row>
    <row r="50" spans="1:22" x14ac:dyDescent="0.35">
      <c r="A50" s="32">
        <v>44652</v>
      </c>
      <c r="B50" s="4">
        <v>44635</v>
      </c>
      <c r="C50" s="1"/>
      <c r="D50" s="1"/>
      <c r="E50" s="2"/>
      <c r="F50" s="1" t="s">
        <v>119</v>
      </c>
      <c r="G50" s="1" t="s">
        <v>52</v>
      </c>
      <c r="H50" s="1" t="s">
        <v>5</v>
      </c>
      <c r="I50" s="1" t="s">
        <v>106</v>
      </c>
      <c r="J50" s="1">
        <f>VLOOKUP(Tabla1[[#This Row],[GASTO]],MasterLists!$C$5:$D$245,2,FALSE)</f>
        <v>6290019902</v>
      </c>
      <c r="K50" s="5">
        <v>32.590000000000003</v>
      </c>
      <c r="L50" s="7">
        <v>0.21</v>
      </c>
      <c r="M50" s="5">
        <f t="shared" si="3"/>
        <v>6.8439000000000005</v>
      </c>
      <c r="N50" s="12"/>
      <c r="O50" s="5">
        <f t="shared" si="5"/>
        <v>0</v>
      </c>
      <c r="P50" s="5">
        <f t="shared" si="4"/>
        <v>39.433900000000001</v>
      </c>
      <c r="Q50" s="1" t="s">
        <v>78</v>
      </c>
      <c r="R50" s="4" t="s">
        <v>113</v>
      </c>
      <c r="S50" s="1" t="s">
        <v>55</v>
      </c>
      <c r="T50" s="1"/>
      <c r="U50" s="23"/>
      <c r="V50" s="1"/>
    </row>
    <row r="51" spans="1:22" x14ac:dyDescent="0.35">
      <c r="A51" s="32">
        <v>44652</v>
      </c>
      <c r="B51" s="4">
        <v>44635</v>
      </c>
      <c r="C51" s="1"/>
      <c r="D51" s="1"/>
      <c r="E51" s="2"/>
      <c r="F51" s="1" t="s">
        <v>95</v>
      </c>
      <c r="G51" s="1" t="s">
        <v>4</v>
      </c>
      <c r="H51" s="1" t="s">
        <v>5</v>
      </c>
      <c r="I51" s="1" t="s">
        <v>77</v>
      </c>
      <c r="J51" s="1">
        <f>VLOOKUP(Tabla1[[#This Row],[GASTO]],MasterLists!$C$5:$D$245,2,FALSE)</f>
        <v>6290004903</v>
      </c>
      <c r="K51" s="5">
        <v>3328.2</v>
      </c>
      <c r="L51" s="7">
        <v>0.21</v>
      </c>
      <c r="M51" s="5">
        <f t="shared" si="3"/>
        <v>698.92199999999991</v>
      </c>
      <c r="N51" s="12"/>
      <c r="O51" s="5">
        <f t="shared" si="5"/>
        <v>0</v>
      </c>
      <c r="P51" s="5">
        <f t="shared" si="4"/>
        <v>4027.1219999999998</v>
      </c>
      <c r="Q51" s="1" t="s">
        <v>58</v>
      </c>
      <c r="R51" s="4">
        <v>44671</v>
      </c>
      <c r="S51" s="1" t="s">
        <v>55</v>
      </c>
      <c r="T51" s="1"/>
      <c r="U51" s="23"/>
      <c r="V51" s="1"/>
    </row>
    <row r="52" spans="1:22" x14ac:dyDescent="0.35">
      <c r="A52" s="32">
        <v>44621</v>
      </c>
      <c r="B52" s="4">
        <v>44636</v>
      </c>
      <c r="C52" s="1"/>
      <c r="D52" s="1"/>
      <c r="E52" s="2"/>
      <c r="F52" s="1" t="s">
        <v>120</v>
      </c>
      <c r="G52" s="1" t="s">
        <v>52</v>
      </c>
      <c r="H52" s="1" t="s">
        <v>5</v>
      </c>
      <c r="I52" s="1" t="s">
        <v>57</v>
      </c>
      <c r="J52" s="1">
        <f>VLOOKUP(Tabla1[[#This Row],[GASTO]],MasterLists!$C$5:$D$245,2,FALSE)</f>
        <v>6290020902</v>
      </c>
      <c r="K52" s="5">
        <v>25.2</v>
      </c>
      <c r="L52" s="6">
        <v>0.21</v>
      </c>
      <c r="M52" s="5">
        <f t="shared" si="3"/>
        <v>5.2919999999999998</v>
      </c>
      <c r="N52" s="12"/>
      <c r="O52" s="5">
        <f t="shared" si="5"/>
        <v>0</v>
      </c>
      <c r="P52" s="5">
        <f t="shared" si="4"/>
        <v>30.491999999999997</v>
      </c>
      <c r="Q52" s="1" t="s">
        <v>58</v>
      </c>
      <c r="R52" s="4">
        <v>44671</v>
      </c>
      <c r="S52" s="1" t="s">
        <v>64</v>
      </c>
      <c r="T52" s="1"/>
      <c r="U52" s="23"/>
      <c r="V52" s="1"/>
    </row>
    <row r="53" spans="1:22" x14ac:dyDescent="0.35">
      <c r="A53" s="32">
        <v>44621</v>
      </c>
      <c r="B53" s="4">
        <v>44637</v>
      </c>
      <c r="C53" s="1"/>
      <c r="D53" s="1"/>
      <c r="E53" s="2"/>
      <c r="F53" s="1" t="s">
        <v>121</v>
      </c>
      <c r="G53" s="1" t="s">
        <v>122</v>
      </c>
      <c r="H53" s="1" t="s">
        <v>5</v>
      </c>
      <c r="I53" s="1" t="s">
        <v>123</v>
      </c>
      <c r="J53" s="1">
        <f>VLOOKUP(Tabla1[[#This Row],[GASTO]],MasterLists!$C$5:$D$245,2,FALSE)</f>
        <v>6291030100</v>
      </c>
      <c r="K53" s="5">
        <v>170</v>
      </c>
      <c r="L53" s="6">
        <v>0.21</v>
      </c>
      <c r="M53" s="5">
        <f t="shared" si="3"/>
        <v>35.699999999999996</v>
      </c>
      <c r="N53" s="12"/>
      <c r="O53" s="5">
        <f t="shared" si="5"/>
        <v>0</v>
      </c>
      <c r="P53" s="5">
        <f t="shared" si="4"/>
        <v>205.7</v>
      </c>
      <c r="Q53" s="1" t="s">
        <v>58</v>
      </c>
      <c r="R53" s="4">
        <v>44671</v>
      </c>
      <c r="S53" s="1" t="s">
        <v>64</v>
      </c>
      <c r="T53" s="1"/>
      <c r="U53" s="23"/>
      <c r="V53" s="1"/>
    </row>
    <row r="54" spans="1:22" x14ac:dyDescent="0.35">
      <c r="A54" s="32">
        <v>44621</v>
      </c>
      <c r="B54" s="4">
        <v>44637</v>
      </c>
      <c r="C54" s="1"/>
      <c r="D54" s="1"/>
      <c r="E54" s="2"/>
      <c r="F54" s="1" t="s">
        <v>124</v>
      </c>
      <c r="G54" s="1" t="s">
        <v>4</v>
      </c>
      <c r="H54" s="1" t="s">
        <v>5</v>
      </c>
      <c r="I54" s="1" t="s">
        <v>6</v>
      </c>
      <c r="J54" s="1">
        <f>VLOOKUP(Tabla1[[#This Row],[GASTO]],MasterLists!$C$5:$D$245,2,FALSE)</f>
        <v>6290002903</v>
      </c>
      <c r="K54" s="5">
        <v>380</v>
      </c>
      <c r="L54" s="6">
        <v>0.21</v>
      </c>
      <c r="M54" s="5">
        <f t="shared" si="3"/>
        <v>79.8</v>
      </c>
      <c r="N54" s="12"/>
      <c r="O54" s="5">
        <f t="shared" si="5"/>
        <v>0</v>
      </c>
      <c r="P54" s="5">
        <f t="shared" si="4"/>
        <v>459.8</v>
      </c>
      <c r="Q54" s="1" t="s">
        <v>58</v>
      </c>
      <c r="R54" s="4">
        <v>44671</v>
      </c>
      <c r="S54" s="1" t="s">
        <v>64</v>
      </c>
      <c r="T54" s="1"/>
      <c r="U54" s="23"/>
      <c r="V54" s="1"/>
    </row>
    <row r="55" spans="1:22" x14ac:dyDescent="0.35">
      <c r="A55" s="32">
        <v>44621</v>
      </c>
      <c r="B55" s="4">
        <v>44646</v>
      </c>
      <c r="C55" s="1"/>
      <c r="D55" s="1"/>
      <c r="E55" s="2"/>
      <c r="F55" s="1" t="s">
        <v>125</v>
      </c>
      <c r="G55" s="1" t="s">
        <v>52</v>
      </c>
      <c r="H55" s="1" t="s">
        <v>5</v>
      </c>
      <c r="I55" s="1" t="s">
        <v>53</v>
      </c>
      <c r="J55" s="1">
        <f>VLOOKUP(Tabla1[[#This Row],[GASTO]],MasterLists!$C$5:$D$245,2,FALSE)</f>
        <v>6290016902</v>
      </c>
      <c r="K55" s="5">
        <v>79</v>
      </c>
      <c r="L55" s="6">
        <v>0.21</v>
      </c>
      <c r="M55" s="5">
        <f t="shared" si="3"/>
        <v>16.59</v>
      </c>
      <c r="N55" s="12"/>
      <c r="O55" s="5">
        <f t="shared" si="5"/>
        <v>0</v>
      </c>
      <c r="P55" s="5">
        <f t="shared" si="4"/>
        <v>95.59</v>
      </c>
      <c r="Q55" s="1" t="s">
        <v>54</v>
      </c>
      <c r="R55" s="4">
        <v>44671</v>
      </c>
      <c r="S55" s="1" t="s">
        <v>126</v>
      </c>
      <c r="T55" s="1"/>
      <c r="U55" s="23"/>
      <c r="V55" s="1"/>
    </row>
    <row r="56" spans="1:22" x14ac:dyDescent="0.35">
      <c r="A56" s="32">
        <v>44621</v>
      </c>
      <c r="B56" s="4">
        <v>44644</v>
      </c>
      <c r="C56" s="1"/>
      <c r="D56" s="1"/>
      <c r="E56" s="2"/>
      <c r="F56" s="1" t="s">
        <v>127</v>
      </c>
      <c r="G56" s="1" t="s">
        <v>4</v>
      </c>
      <c r="H56" s="1" t="s">
        <v>5</v>
      </c>
      <c r="I56" s="1" t="s">
        <v>6</v>
      </c>
      <c r="J56" s="1">
        <f>VLOOKUP(Tabla1[[#This Row],[GASTO]],MasterLists!$C$5:$D$245,2,FALSE)</f>
        <v>6290002903</v>
      </c>
      <c r="K56" s="5">
        <v>5172.75</v>
      </c>
      <c r="L56" s="6">
        <v>0</v>
      </c>
      <c r="M56" s="5">
        <f t="shared" si="3"/>
        <v>0</v>
      </c>
      <c r="N56" s="12"/>
      <c r="O56" s="5">
        <f t="shared" si="5"/>
        <v>0</v>
      </c>
      <c r="P56" s="5">
        <f t="shared" si="4"/>
        <v>5172.75</v>
      </c>
      <c r="Q56" s="1" t="s">
        <v>58</v>
      </c>
      <c r="R56" s="4">
        <v>44640</v>
      </c>
      <c r="S56" s="1" t="s">
        <v>55</v>
      </c>
      <c r="T56" s="1"/>
      <c r="U56" s="23"/>
      <c r="V56" s="1"/>
    </row>
    <row r="57" spans="1:22" x14ac:dyDescent="0.35">
      <c r="A57" s="32">
        <v>44621</v>
      </c>
      <c r="B57" s="4">
        <v>44651</v>
      </c>
      <c r="C57" s="1"/>
      <c r="D57" s="1"/>
      <c r="E57" s="2"/>
      <c r="F57" s="1" t="s">
        <v>128</v>
      </c>
      <c r="G57" s="1" t="s">
        <v>52</v>
      </c>
      <c r="H57" s="1" t="s">
        <v>5</v>
      </c>
      <c r="I57" s="1" t="s">
        <v>75</v>
      </c>
      <c r="J57" s="1">
        <f>VLOOKUP(Tabla1[[#This Row],[GASTO]],MasterLists!$C$5:$D$245,2,FALSE)</f>
        <v>6290000902</v>
      </c>
      <c r="K57" s="5">
        <v>12</v>
      </c>
      <c r="L57" s="7">
        <v>0.21</v>
      </c>
      <c r="M57" s="5">
        <f t="shared" si="3"/>
        <v>2.52</v>
      </c>
      <c r="N57" s="12"/>
      <c r="O57" s="5">
        <f t="shared" si="5"/>
        <v>0</v>
      </c>
      <c r="P57" s="5">
        <f t="shared" si="4"/>
        <v>14.52</v>
      </c>
      <c r="Q57" s="18" t="s">
        <v>54</v>
      </c>
      <c r="R57" s="4"/>
      <c r="S57" s="1" t="s">
        <v>126</v>
      </c>
      <c r="T57" s="1"/>
      <c r="U57" s="23"/>
      <c r="V57" s="1"/>
    </row>
    <row r="58" spans="1:22" x14ac:dyDescent="0.35">
      <c r="A58" s="32">
        <v>44652</v>
      </c>
      <c r="B58" s="4">
        <v>44651</v>
      </c>
      <c r="C58" s="1"/>
      <c r="D58" s="1"/>
      <c r="E58" s="2"/>
      <c r="F58" s="1" t="s">
        <v>129</v>
      </c>
      <c r="G58" s="1" t="s">
        <v>52</v>
      </c>
      <c r="H58" s="1" t="s">
        <v>5</v>
      </c>
      <c r="I58" s="1" t="s">
        <v>63</v>
      </c>
      <c r="J58" s="1">
        <f>VLOOKUP(Tabla1[[#This Row],[GASTO]],MasterLists!$C$5:$D$245,2,FALSE)</f>
        <v>6290008902</v>
      </c>
      <c r="K58" s="5">
        <v>748</v>
      </c>
      <c r="L58" s="7">
        <v>0.21</v>
      </c>
      <c r="M58" s="5">
        <f t="shared" si="3"/>
        <v>157.07999999999998</v>
      </c>
      <c r="N58" s="12"/>
      <c r="O58" s="5">
        <f t="shared" si="5"/>
        <v>0</v>
      </c>
      <c r="P58" s="5">
        <f t="shared" si="4"/>
        <v>905.07999999999993</v>
      </c>
      <c r="Q58" s="1" t="s">
        <v>58</v>
      </c>
      <c r="R58" s="4">
        <v>44701</v>
      </c>
      <c r="S58" s="1" t="s">
        <v>64</v>
      </c>
      <c r="T58" s="1"/>
      <c r="U58" s="23"/>
      <c r="V58" s="1"/>
    </row>
    <row r="59" spans="1:22" x14ac:dyDescent="0.35">
      <c r="A59" s="32">
        <v>44652</v>
      </c>
      <c r="B59" s="4">
        <v>44651</v>
      </c>
      <c r="C59" s="1"/>
      <c r="D59" s="1"/>
      <c r="E59" s="2"/>
      <c r="F59" s="1" t="s">
        <v>18</v>
      </c>
      <c r="G59" s="1" t="s">
        <v>4</v>
      </c>
      <c r="H59" s="1" t="s">
        <v>5</v>
      </c>
      <c r="I59" s="1" t="s">
        <v>6</v>
      </c>
      <c r="J59" s="1">
        <f>VLOOKUP(Tabla1[[#This Row],[GASTO]],MasterLists!$C$5:$D$245,2,FALSE)</f>
        <v>6290002903</v>
      </c>
      <c r="K59" s="5">
        <v>7201.46</v>
      </c>
      <c r="L59" s="7">
        <v>0.21</v>
      </c>
      <c r="M59" s="5">
        <f t="shared" si="3"/>
        <v>1512.3065999999999</v>
      </c>
      <c r="N59" s="12"/>
      <c r="O59" s="5">
        <f t="shared" si="5"/>
        <v>0</v>
      </c>
      <c r="P59" s="5">
        <f t="shared" si="4"/>
        <v>8713.766599999999</v>
      </c>
      <c r="Q59" s="1" t="s">
        <v>58</v>
      </c>
      <c r="R59" s="4">
        <v>44671</v>
      </c>
      <c r="S59" s="1" t="s">
        <v>64</v>
      </c>
      <c r="T59" s="1"/>
      <c r="U59" s="23"/>
      <c r="V59" s="1"/>
    </row>
    <row r="60" spans="1:22" x14ac:dyDescent="0.35">
      <c r="A60" s="32">
        <v>44621</v>
      </c>
      <c r="B60" s="4">
        <v>44639</v>
      </c>
      <c r="C60" s="1"/>
      <c r="D60" s="1"/>
      <c r="E60" s="2"/>
      <c r="F60" s="1" t="s">
        <v>130</v>
      </c>
      <c r="G60" s="1" t="s">
        <v>68</v>
      </c>
      <c r="H60" s="1" t="s">
        <v>5</v>
      </c>
      <c r="I60" s="1" t="s">
        <v>69</v>
      </c>
      <c r="J60" s="1">
        <f>VLOOKUP(Tabla1[[#This Row],[GASTO]],MasterLists!$C$5:$D$245,2,FALSE)</f>
        <v>6290004905</v>
      </c>
      <c r="K60" s="5">
        <v>35.1586</v>
      </c>
      <c r="L60" s="6">
        <v>0.21</v>
      </c>
      <c r="M60" s="5">
        <f t="shared" si="3"/>
        <v>7.3833059999999993</v>
      </c>
      <c r="N60" s="12"/>
      <c r="O60" s="5">
        <f t="shared" si="5"/>
        <v>0</v>
      </c>
      <c r="P60" s="5">
        <f t="shared" si="4"/>
        <v>42.541905999999997</v>
      </c>
      <c r="Q60" s="1" t="s">
        <v>54</v>
      </c>
      <c r="R60" s="4">
        <v>44639</v>
      </c>
      <c r="S60" s="1" t="s">
        <v>55</v>
      </c>
      <c r="T60" s="1"/>
      <c r="U60" s="23"/>
      <c r="V60" s="1"/>
    </row>
    <row r="61" spans="1:22" x14ac:dyDescent="0.35">
      <c r="A61" s="32">
        <v>44621</v>
      </c>
      <c r="B61" s="4">
        <v>44621</v>
      </c>
      <c r="C61" s="1"/>
      <c r="D61" s="1"/>
      <c r="E61" s="2"/>
      <c r="F61" s="1" t="s">
        <v>131</v>
      </c>
      <c r="G61" s="1" t="s">
        <v>68</v>
      </c>
      <c r="H61" s="1" t="s">
        <v>5</v>
      </c>
      <c r="I61" s="1" t="s">
        <v>69</v>
      </c>
      <c r="J61" s="1">
        <f>VLOOKUP(Tabla1[[#This Row],[GASTO]],MasterLists!$C$5:$D$245,2,FALSE)</f>
        <v>6290004905</v>
      </c>
      <c r="K61" s="5">
        <v>178.09460000000001</v>
      </c>
      <c r="L61" s="6">
        <v>0.21</v>
      </c>
      <c r="M61" s="5">
        <f t="shared" si="3"/>
        <v>37.399866000000003</v>
      </c>
      <c r="N61" s="12"/>
      <c r="O61" s="5">
        <f t="shared" si="5"/>
        <v>0</v>
      </c>
      <c r="P61" s="5">
        <f t="shared" si="4"/>
        <v>215.49446600000002</v>
      </c>
      <c r="Q61" s="1" t="s">
        <v>54</v>
      </c>
      <c r="R61" s="4">
        <v>44621</v>
      </c>
      <c r="S61" s="1" t="s">
        <v>55</v>
      </c>
      <c r="T61" s="1"/>
      <c r="U61" s="23"/>
      <c r="V61" s="1"/>
    </row>
    <row r="62" spans="1:22" x14ac:dyDescent="0.35">
      <c r="A62" s="32">
        <v>44652</v>
      </c>
      <c r="B62" s="4">
        <v>44652</v>
      </c>
      <c r="C62" s="1"/>
      <c r="D62" s="1"/>
      <c r="E62" s="2"/>
      <c r="F62" s="1" t="s">
        <v>132</v>
      </c>
      <c r="G62" s="1" t="s">
        <v>52</v>
      </c>
      <c r="H62" s="1" t="s">
        <v>5</v>
      </c>
      <c r="I62" s="1" t="s">
        <v>106</v>
      </c>
      <c r="J62" s="1">
        <f>VLOOKUP(Tabla1[[#This Row],[GASTO]],MasterLists!$C$5:$D$245,2,FALSE)</f>
        <v>6290019902</v>
      </c>
      <c r="K62" s="5">
        <v>533.5</v>
      </c>
      <c r="L62" s="7">
        <v>0.21</v>
      </c>
      <c r="M62" s="5">
        <f t="shared" si="3"/>
        <v>112.035</v>
      </c>
      <c r="N62" s="12"/>
      <c r="O62" s="5">
        <f t="shared" si="5"/>
        <v>0</v>
      </c>
      <c r="P62" s="5">
        <f t="shared" si="4"/>
        <v>645.53499999999997</v>
      </c>
      <c r="Q62" s="18" t="s">
        <v>54</v>
      </c>
      <c r="R62" s="4">
        <v>44652</v>
      </c>
      <c r="S62" s="1" t="s">
        <v>55</v>
      </c>
      <c r="T62" s="1"/>
      <c r="U62" s="23"/>
      <c r="V62" s="1"/>
    </row>
    <row r="63" spans="1:22" x14ac:dyDescent="0.35">
      <c r="A63" s="32">
        <v>44652</v>
      </c>
      <c r="B63" s="4">
        <v>44652</v>
      </c>
      <c r="C63" s="1"/>
      <c r="D63" s="1"/>
      <c r="E63" s="2"/>
      <c r="F63" s="1" t="s">
        <v>133</v>
      </c>
      <c r="G63" s="1" t="s">
        <v>52</v>
      </c>
      <c r="H63" s="1" t="s">
        <v>5</v>
      </c>
      <c r="I63" s="1" t="s">
        <v>99</v>
      </c>
      <c r="J63" s="1">
        <f>VLOOKUP(Tabla1[[#This Row],[GASTO]],MasterLists!$C$5:$D$245,2,FALSE)</f>
        <v>6290018902</v>
      </c>
      <c r="K63" s="5">
        <v>1800</v>
      </c>
      <c r="L63" s="7">
        <v>0.21</v>
      </c>
      <c r="M63" s="5">
        <f t="shared" si="3"/>
        <v>378</v>
      </c>
      <c r="N63" s="12"/>
      <c r="O63" s="5">
        <f t="shared" si="5"/>
        <v>0</v>
      </c>
      <c r="P63" s="5">
        <f t="shared" si="4"/>
        <v>2178</v>
      </c>
      <c r="Q63" s="1" t="s">
        <v>54</v>
      </c>
      <c r="R63" s="4">
        <v>44652</v>
      </c>
      <c r="S63" s="1" t="s">
        <v>55</v>
      </c>
      <c r="T63" s="1"/>
      <c r="U63" s="23"/>
      <c r="V63" s="1"/>
    </row>
    <row r="64" spans="1:22" x14ac:dyDescent="0.35">
      <c r="A64" s="32">
        <v>44652</v>
      </c>
      <c r="B64" s="4">
        <v>44652</v>
      </c>
      <c r="C64" s="1"/>
      <c r="D64" s="1"/>
      <c r="E64" s="2"/>
      <c r="F64" s="1" t="s">
        <v>134</v>
      </c>
      <c r="G64" s="1" t="s">
        <v>52</v>
      </c>
      <c r="H64" s="1" t="s">
        <v>5</v>
      </c>
      <c r="I64" s="1" t="s">
        <v>63</v>
      </c>
      <c r="J64" s="1">
        <f>VLOOKUP(Tabla1[[#This Row],[GASTO]],MasterLists!$C$5:$D$245,2,FALSE)</f>
        <v>6290008902</v>
      </c>
      <c r="K64" s="5">
        <v>633.46</v>
      </c>
      <c r="L64" s="7">
        <v>0</v>
      </c>
      <c r="M64" s="5">
        <f t="shared" si="3"/>
        <v>0</v>
      </c>
      <c r="N64" s="12"/>
      <c r="O64" s="5">
        <f t="shared" si="5"/>
        <v>0</v>
      </c>
      <c r="P64" s="5">
        <f t="shared" si="4"/>
        <v>633.46</v>
      </c>
      <c r="Q64" s="1" t="s">
        <v>54</v>
      </c>
      <c r="R64" s="4">
        <v>44652</v>
      </c>
      <c r="S64" s="1" t="s">
        <v>126</v>
      </c>
      <c r="T64" s="1"/>
      <c r="U64" s="23"/>
      <c r="V64" s="1"/>
    </row>
    <row r="65" spans="1:22" x14ac:dyDescent="0.35">
      <c r="A65" s="32">
        <v>44652</v>
      </c>
      <c r="B65" s="4">
        <v>44652</v>
      </c>
      <c r="C65" s="1"/>
      <c r="D65" s="1"/>
      <c r="E65" s="2"/>
      <c r="F65" s="1" t="s">
        <v>134</v>
      </c>
      <c r="G65" s="1" t="s">
        <v>52</v>
      </c>
      <c r="H65" s="1" t="s">
        <v>5</v>
      </c>
      <c r="I65" s="1" t="s">
        <v>63</v>
      </c>
      <c r="J65" s="1">
        <f>VLOOKUP(Tabla1[[#This Row],[GASTO]],MasterLists!$C$5:$D$245,2,FALSE)</f>
        <v>6290008902</v>
      </c>
      <c r="K65" s="5">
        <v>488</v>
      </c>
      <c r="L65" s="7">
        <v>0.21</v>
      </c>
      <c r="M65" s="5">
        <f t="shared" si="3"/>
        <v>102.47999999999999</v>
      </c>
      <c r="N65" s="12"/>
      <c r="O65" s="5">
        <f t="shared" si="5"/>
        <v>0</v>
      </c>
      <c r="P65" s="5">
        <f t="shared" si="4"/>
        <v>590.48</v>
      </c>
      <c r="Q65" s="1" t="s">
        <v>54</v>
      </c>
      <c r="R65" s="4">
        <v>44652</v>
      </c>
      <c r="S65" s="1" t="s">
        <v>126</v>
      </c>
      <c r="T65" s="1"/>
      <c r="U65" s="23"/>
      <c r="V65" s="1"/>
    </row>
    <row r="66" spans="1:22" x14ac:dyDescent="0.35">
      <c r="A66" s="32">
        <v>44652</v>
      </c>
      <c r="B66" s="4">
        <v>44655</v>
      </c>
      <c r="C66" s="1"/>
      <c r="D66" s="1"/>
      <c r="E66" s="2"/>
      <c r="F66" s="1" t="s">
        <v>135</v>
      </c>
      <c r="G66" s="1" t="s">
        <v>52</v>
      </c>
      <c r="H66" s="1" t="s">
        <v>5</v>
      </c>
      <c r="I66" s="1" t="s">
        <v>63</v>
      </c>
      <c r="J66" s="1">
        <f>VLOOKUP(Tabla1[[#This Row],[GASTO]],MasterLists!$C$5:$D$245,2,FALSE)</f>
        <v>6290008902</v>
      </c>
      <c r="K66" s="5">
        <v>1950</v>
      </c>
      <c r="L66" s="7">
        <v>0.21</v>
      </c>
      <c r="M66" s="5">
        <f t="shared" si="3"/>
        <v>409.5</v>
      </c>
      <c r="N66" s="12"/>
      <c r="O66" s="5">
        <f t="shared" si="5"/>
        <v>0</v>
      </c>
      <c r="P66" s="5">
        <f t="shared" si="4"/>
        <v>2359.5</v>
      </c>
      <c r="Q66" s="1" t="s">
        <v>58</v>
      </c>
      <c r="R66" s="4">
        <v>44732</v>
      </c>
      <c r="S66" s="1" t="s">
        <v>64</v>
      </c>
      <c r="T66" s="1"/>
      <c r="U66" s="23"/>
      <c r="V66" s="1"/>
    </row>
    <row r="67" spans="1:22" x14ac:dyDescent="0.35">
      <c r="A67" s="32">
        <v>44652</v>
      </c>
      <c r="B67" s="4">
        <v>44622</v>
      </c>
      <c r="C67" s="1"/>
      <c r="D67" s="1"/>
      <c r="E67" s="2"/>
      <c r="F67" s="1" t="s">
        <v>136</v>
      </c>
      <c r="G67" s="1" t="s">
        <v>52</v>
      </c>
      <c r="H67" s="1" t="s">
        <v>5</v>
      </c>
      <c r="I67" s="1" t="s">
        <v>63</v>
      </c>
      <c r="J67" s="1">
        <f>VLOOKUP(Tabla1[[#This Row],[GASTO]],MasterLists!$C$5:$D$245,2,FALSE)</f>
        <v>6290008902</v>
      </c>
      <c r="K67" s="5">
        <v>1950</v>
      </c>
      <c r="L67" s="7">
        <v>0.21</v>
      </c>
      <c r="M67" s="5">
        <f t="shared" si="3"/>
        <v>409.5</v>
      </c>
      <c r="N67" s="12"/>
      <c r="O67" s="5">
        <f t="shared" si="5"/>
        <v>0</v>
      </c>
      <c r="P67" s="5">
        <f t="shared" si="4"/>
        <v>2359.5</v>
      </c>
      <c r="Q67" s="1" t="s">
        <v>58</v>
      </c>
      <c r="R67" s="4">
        <v>44701</v>
      </c>
      <c r="S67" s="1" t="s">
        <v>64</v>
      </c>
      <c r="T67" s="1"/>
      <c r="U67" s="23"/>
      <c r="V67" s="1"/>
    </row>
    <row r="68" spans="1:22" x14ac:dyDescent="0.35">
      <c r="A68" s="32">
        <v>44652</v>
      </c>
      <c r="B68" s="4">
        <v>44655</v>
      </c>
      <c r="C68" s="1"/>
      <c r="D68" s="1"/>
      <c r="E68" s="2"/>
      <c r="F68" s="1" t="s">
        <v>137</v>
      </c>
      <c r="G68" s="1" t="s">
        <v>52</v>
      </c>
      <c r="H68" s="1" t="s">
        <v>5</v>
      </c>
      <c r="I68" s="1" t="s">
        <v>53</v>
      </c>
      <c r="J68" s="1">
        <f>VLOOKUP(Tabla1[[#This Row],[GASTO]],MasterLists!$C$5:$D$245,2,FALSE)</f>
        <v>6290016902</v>
      </c>
      <c r="K68" s="5">
        <v>1000</v>
      </c>
      <c r="L68" s="7">
        <v>0.21</v>
      </c>
      <c r="M68" s="5">
        <f t="shared" si="3"/>
        <v>210</v>
      </c>
      <c r="N68" s="12"/>
      <c r="O68" s="5">
        <f t="shared" si="5"/>
        <v>0</v>
      </c>
      <c r="P68" s="5">
        <f t="shared" si="4"/>
        <v>1210</v>
      </c>
      <c r="Q68" s="1" t="s">
        <v>58</v>
      </c>
      <c r="R68" s="4">
        <v>44701</v>
      </c>
      <c r="S68" s="1" t="s">
        <v>64</v>
      </c>
      <c r="T68" s="1"/>
      <c r="U68" s="23"/>
      <c r="V68" s="1"/>
    </row>
    <row r="69" spans="1:22" x14ac:dyDescent="0.35">
      <c r="A69" s="32">
        <v>44652</v>
      </c>
      <c r="B69" s="4">
        <v>44656</v>
      </c>
      <c r="C69" s="1"/>
      <c r="D69" s="1"/>
      <c r="E69" s="2"/>
      <c r="F69" s="1" t="s">
        <v>138</v>
      </c>
      <c r="G69" s="1" t="s">
        <v>4</v>
      </c>
      <c r="H69" s="1" t="s">
        <v>5</v>
      </c>
      <c r="I69" s="1" t="s">
        <v>61</v>
      </c>
      <c r="J69" s="1">
        <f>VLOOKUP(Tabla1[[#This Row],[GASTO]],MasterLists!$C$5:$D$245,2,FALSE)</f>
        <v>6290000903</v>
      </c>
      <c r="K69" s="10">
        <v>2000</v>
      </c>
      <c r="L69" s="7">
        <v>0</v>
      </c>
      <c r="M69" s="5">
        <f t="shared" si="3"/>
        <v>0</v>
      </c>
      <c r="N69" s="12"/>
      <c r="O69" s="5">
        <f t="shared" si="5"/>
        <v>0</v>
      </c>
      <c r="P69" s="10">
        <f t="shared" si="4"/>
        <v>2000</v>
      </c>
      <c r="Q69" s="1" t="s">
        <v>58</v>
      </c>
      <c r="R69" s="4">
        <v>44701</v>
      </c>
      <c r="S69" s="1" t="s">
        <v>64</v>
      </c>
      <c r="T69" s="1"/>
      <c r="U69" s="23"/>
      <c r="V69" s="1"/>
    </row>
    <row r="70" spans="1:22" x14ac:dyDescent="0.35">
      <c r="A70" s="32">
        <v>44652</v>
      </c>
      <c r="B70" s="4">
        <v>44662</v>
      </c>
      <c r="C70" s="1"/>
      <c r="D70" s="1"/>
      <c r="E70" s="2"/>
      <c r="F70" s="1" t="s">
        <v>139</v>
      </c>
      <c r="G70" s="1" t="s">
        <v>4</v>
      </c>
      <c r="H70" s="1" t="s">
        <v>5</v>
      </c>
      <c r="I70" s="1" t="s">
        <v>61</v>
      </c>
      <c r="J70" s="1">
        <f>VLOOKUP(Tabla1[[#This Row],[GASTO]],MasterLists!$C$5:$D$245,2,FALSE)</f>
        <v>6290000903</v>
      </c>
      <c r="K70" s="5">
        <v>1145</v>
      </c>
      <c r="L70" s="7">
        <v>0</v>
      </c>
      <c r="M70" s="5">
        <f t="shared" si="3"/>
        <v>0</v>
      </c>
      <c r="N70" s="12"/>
      <c r="O70" s="5">
        <f t="shared" si="5"/>
        <v>0</v>
      </c>
      <c r="P70" s="5">
        <f t="shared" si="4"/>
        <v>1145</v>
      </c>
      <c r="Q70" s="1" t="s">
        <v>58</v>
      </c>
      <c r="R70" s="4">
        <v>44671</v>
      </c>
      <c r="S70" s="1" t="s">
        <v>64</v>
      </c>
      <c r="T70" s="1"/>
      <c r="U70" s="23"/>
      <c r="V70" s="1"/>
    </row>
    <row r="71" spans="1:22" x14ac:dyDescent="0.35">
      <c r="A71" s="32">
        <v>44652</v>
      </c>
      <c r="B71" s="4">
        <v>44652</v>
      </c>
      <c r="C71" s="1"/>
      <c r="D71" s="1"/>
      <c r="E71" s="2"/>
      <c r="F71" s="1" t="s">
        <v>140</v>
      </c>
      <c r="G71" s="1" t="s">
        <v>68</v>
      </c>
      <c r="H71" s="1" t="s">
        <v>5</v>
      </c>
      <c r="I71" s="1" t="s">
        <v>69</v>
      </c>
      <c r="J71" s="1">
        <f>VLOOKUP(Tabla1[[#This Row],[GASTO]],MasterLists!$C$5:$D$245,2,FALSE)</f>
        <v>6290004905</v>
      </c>
      <c r="K71" s="5">
        <v>229.511</v>
      </c>
      <c r="L71" s="7">
        <v>0.21</v>
      </c>
      <c r="M71" s="5">
        <f t="shared" ref="M71:M102" si="6">L71*K71</f>
        <v>48.197309999999995</v>
      </c>
      <c r="N71" s="12"/>
      <c r="O71" s="5">
        <f t="shared" si="5"/>
        <v>0</v>
      </c>
      <c r="P71" s="5">
        <f t="shared" si="4"/>
        <v>277.70830999999998</v>
      </c>
      <c r="Q71" s="1" t="s">
        <v>54</v>
      </c>
      <c r="R71" s="4">
        <v>44652</v>
      </c>
      <c r="S71" s="1" t="s">
        <v>55</v>
      </c>
      <c r="T71" s="1"/>
      <c r="U71" s="23"/>
      <c r="V71" s="1"/>
    </row>
    <row r="72" spans="1:22" x14ac:dyDescent="0.35">
      <c r="A72" s="32">
        <v>44652</v>
      </c>
      <c r="B72" s="4">
        <v>44676</v>
      </c>
      <c r="C72" s="1"/>
      <c r="D72" s="16"/>
      <c r="E72" s="2"/>
      <c r="F72" s="1" t="s">
        <v>141</v>
      </c>
      <c r="G72" s="1" t="s">
        <v>4</v>
      </c>
      <c r="H72" s="1" t="s">
        <v>5</v>
      </c>
      <c r="I72" s="1" t="s">
        <v>77</v>
      </c>
      <c r="J72" s="1">
        <f>VLOOKUP(Tabla1[[#This Row],[GASTO]],MasterLists!$C$5:$D$245,2,FALSE)</f>
        <v>6290004903</v>
      </c>
      <c r="K72" s="13">
        <v>2592.8000000000002</v>
      </c>
      <c r="L72" s="7">
        <v>0</v>
      </c>
      <c r="M72" s="5">
        <f t="shared" si="6"/>
        <v>0</v>
      </c>
      <c r="N72" s="12"/>
      <c r="O72" s="5">
        <f t="shared" si="5"/>
        <v>0</v>
      </c>
      <c r="P72" s="5">
        <f t="shared" ref="P72:P81" si="7">K72+M72-O72</f>
        <v>2592.8000000000002</v>
      </c>
      <c r="Q72" s="1" t="s">
        <v>58</v>
      </c>
      <c r="R72" s="4">
        <v>44701</v>
      </c>
      <c r="S72" s="1" t="s">
        <v>64</v>
      </c>
      <c r="T72" s="1"/>
      <c r="U72" s="23"/>
      <c r="V72" s="1"/>
    </row>
    <row r="73" spans="1:22" x14ac:dyDescent="0.35">
      <c r="A73" s="32">
        <v>44652</v>
      </c>
      <c r="B73" s="4">
        <v>44679</v>
      </c>
      <c r="C73" s="1"/>
      <c r="D73" s="1"/>
      <c r="E73" s="2"/>
      <c r="F73" s="1" t="s">
        <v>142</v>
      </c>
      <c r="G73" s="1" t="s">
        <v>4</v>
      </c>
      <c r="H73" s="1" t="s">
        <v>5</v>
      </c>
      <c r="I73" s="1" t="s">
        <v>6</v>
      </c>
      <c r="J73" s="1">
        <f>VLOOKUP(Tabla1[[#This Row],[GASTO]],MasterLists!$C$5:$D$245,2,FALSE)</f>
        <v>6290002903</v>
      </c>
      <c r="K73" s="5">
        <v>1200</v>
      </c>
      <c r="L73" s="7">
        <v>0.21</v>
      </c>
      <c r="M73" s="5">
        <f t="shared" si="6"/>
        <v>252</v>
      </c>
      <c r="N73" s="12"/>
      <c r="O73" s="5">
        <f t="shared" si="5"/>
        <v>0</v>
      </c>
      <c r="P73" s="5">
        <f t="shared" si="7"/>
        <v>1452</v>
      </c>
      <c r="Q73" s="1" t="s">
        <v>58</v>
      </c>
      <c r="R73" s="4">
        <v>44701</v>
      </c>
      <c r="S73" s="1" t="s">
        <v>64</v>
      </c>
      <c r="T73" s="1"/>
      <c r="U73" s="23"/>
      <c r="V73" s="1"/>
    </row>
    <row r="74" spans="1:22" x14ac:dyDescent="0.35">
      <c r="A74" s="32">
        <v>44652</v>
      </c>
      <c r="B74" s="4">
        <v>44680</v>
      </c>
      <c r="C74" s="1"/>
      <c r="D74" s="1"/>
      <c r="E74" s="17"/>
      <c r="F74" s="1" t="s">
        <v>143</v>
      </c>
      <c r="G74" s="1" t="s">
        <v>4</v>
      </c>
      <c r="H74" s="1" t="s">
        <v>5</v>
      </c>
      <c r="I74" s="1" t="s">
        <v>6</v>
      </c>
      <c r="J74" s="1">
        <f>VLOOKUP(Tabla1[[#This Row],[GASTO]],MasterLists!$C$5:$D$245,2,FALSE)</f>
        <v>6290002903</v>
      </c>
      <c r="K74" s="5">
        <v>141.84</v>
      </c>
      <c r="L74" s="7">
        <v>0.21</v>
      </c>
      <c r="M74" s="5">
        <f t="shared" si="6"/>
        <v>29.7864</v>
      </c>
      <c r="N74" s="12">
        <v>0.15</v>
      </c>
      <c r="O74" s="5">
        <f t="shared" ref="O74:O105" si="8">K74*N74</f>
        <v>21.276</v>
      </c>
      <c r="P74" s="5">
        <f t="shared" si="7"/>
        <v>150.35039999999998</v>
      </c>
      <c r="Q74" s="1" t="s">
        <v>58</v>
      </c>
      <c r="R74" s="4">
        <v>44701</v>
      </c>
      <c r="S74" s="1" t="s">
        <v>64</v>
      </c>
      <c r="T74" s="1"/>
      <c r="U74" s="23"/>
      <c r="V74" s="1"/>
    </row>
    <row r="75" spans="1:22" x14ac:dyDescent="0.35">
      <c r="A75" s="32">
        <v>44652</v>
      </c>
      <c r="B75" s="4">
        <v>44681</v>
      </c>
      <c r="C75" s="1"/>
      <c r="D75" s="1"/>
      <c r="E75" s="2"/>
      <c r="F75" s="1" t="s">
        <v>144</v>
      </c>
      <c r="G75" s="1" t="s">
        <v>52</v>
      </c>
      <c r="H75" s="1" t="s">
        <v>5</v>
      </c>
      <c r="I75" s="1" t="s">
        <v>63</v>
      </c>
      <c r="J75" s="1">
        <f>VLOOKUP(Tabla1[[#This Row],[GASTO]],MasterLists!$C$5:$D$245,2,FALSE)</f>
        <v>6290008902</v>
      </c>
      <c r="K75" s="5">
        <v>440</v>
      </c>
      <c r="L75" s="7">
        <v>0.21</v>
      </c>
      <c r="M75" s="5">
        <f t="shared" si="6"/>
        <v>92.399999999999991</v>
      </c>
      <c r="N75" s="12"/>
      <c r="O75" s="5">
        <f t="shared" si="8"/>
        <v>0</v>
      </c>
      <c r="P75" s="5">
        <f t="shared" si="7"/>
        <v>532.4</v>
      </c>
      <c r="Q75" s="1" t="s">
        <v>58</v>
      </c>
      <c r="R75" s="4">
        <v>44732</v>
      </c>
      <c r="S75" s="1" t="s">
        <v>64</v>
      </c>
      <c r="T75" s="1"/>
      <c r="U75" s="23"/>
      <c r="V75" s="1"/>
    </row>
    <row r="76" spans="1:22" x14ac:dyDescent="0.35">
      <c r="A76" s="32">
        <v>44652</v>
      </c>
      <c r="B76" s="4">
        <v>44681</v>
      </c>
      <c r="C76" s="1"/>
      <c r="D76" s="1"/>
      <c r="E76" s="2"/>
      <c r="F76" s="1" t="s">
        <v>145</v>
      </c>
      <c r="G76" s="1" t="s">
        <v>52</v>
      </c>
      <c r="H76" s="1" t="s">
        <v>5</v>
      </c>
      <c r="I76" s="1" t="s">
        <v>146</v>
      </c>
      <c r="J76" s="1">
        <f>VLOOKUP(Tabla1[[#This Row],[GASTO]],MasterLists!$C$5:$D$245,2,FALSE)</f>
        <v>6290007902</v>
      </c>
      <c r="K76" s="5">
        <v>807.65</v>
      </c>
      <c r="L76" s="7">
        <v>0.21</v>
      </c>
      <c r="M76" s="5">
        <f t="shared" si="6"/>
        <v>169.60649999999998</v>
      </c>
      <c r="N76" s="12"/>
      <c r="O76" s="5">
        <f t="shared" si="8"/>
        <v>0</v>
      </c>
      <c r="P76" s="5">
        <f t="shared" si="7"/>
        <v>977.25649999999996</v>
      </c>
      <c r="Q76" s="1" t="s">
        <v>58</v>
      </c>
      <c r="R76" s="4">
        <v>44701</v>
      </c>
      <c r="S76" s="1" t="s">
        <v>64</v>
      </c>
      <c r="T76" s="1"/>
      <c r="U76" s="23"/>
      <c r="V76" s="1"/>
    </row>
    <row r="77" spans="1:22" x14ac:dyDescent="0.35">
      <c r="A77" s="32">
        <v>44652</v>
      </c>
      <c r="B77" s="4">
        <v>44670</v>
      </c>
      <c r="C77" s="1"/>
      <c r="D77" s="1"/>
      <c r="E77" s="2"/>
      <c r="F77" s="1" t="s">
        <v>147</v>
      </c>
      <c r="G77" s="1" t="s">
        <v>68</v>
      </c>
      <c r="H77" s="1" t="s">
        <v>5</v>
      </c>
      <c r="I77" s="1" t="s">
        <v>69</v>
      </c>
      <c r="J77" s="1">
        <f>VLOOKUP(Tabla1[[#This Row],[GASTO]],MasterLists!$C$5:$D$245,2,FALSE)</f>
        <v>6290004905</v>
      </c>
      <c r="K77" s="5">
        <v>89.590599999999995</v>
      </c>
      <c r="L77" s="7">
        <v>0.21</v>
      </c>
      <c r="M77" s="5">
        <f t="shared" si="6"/>
        <v>18.814025999999998</v>
      </c>
      <c r="N77" s="12"/>
      <c r="O77" s="5">
        <f t="shared" si="8"/>
        <v>0</v>
      </c>
      <c r="P77" s="5">
        <f t="shared" si="7"/>
        <v>108.40462599999999</v>
      </c>
      <c r="Q77" s="1" t="s">
        <v>54</v>
      </c>
      <c r="R77" s="4"/>
      <c r="S77" s="1" t="s">
        <v>126</v>
      </c>
      <c r="T77" s="1"/>
      <c r="U77" s="23"/>
      <c r="V77" s="1"/>
    </row>
    <row r="78" spans="1:22" x14ac:dyDescent="0.35">
      <c r="A78" s="32">
        <v>44682</v>
      </c>
      <c r="B78" s="4">
        <v>44682</v>
      </c>
      <c r="C78" s="1"/>
      <c r="D78" s="1"/>
      <c r="E78" s="2"/>
      <c r="F78" s="1" t="s">
        <v>148</v>
      </c>
      <c r="G78" s="1" t="s">
        <v>52</v>
      </c>
      <c r="H78" s="1" t="s">
        <v>5</v>
      </c>
      <c r="I78" s="1" t="s">
        <v>99</v>
      </c>
      <c r="J78" s="1">
        <f>VLOOKUP(Tabla1[[#This Row],[GASTO]],MasterLists!$C$5:$D$245,2,FALSE)</f>
        <v>6290018902</v>
      </c>
      <c r="K78" s="5">
        <v>2400</v>
      </c>
      <c r="L78" s="7">
        <v>0.21</v>
      </c>
      <c r="M78" s="5">
        <f t="shared" si="6"/>
        <v>504</v>
      </c>
      <c r="N78" s="12"/>
      <c r="O78" s="5">
        <f t="shared" si="8"/>
        <v>0</v>
      </c>
      <c r="P78" s="5">
        <f t="shared" si="7"/>
        <v>2904</v>
      </c>
      <c r="Q78" s="1" t="s">
        <v>54</v>
      </c>
      <c r="R78" s="4">
        <v>44683</v>
      </c>
      <c r="S78" s="1" t="s">
        <v>55</v>
      </c>
      <c r="T78" s="1"/>
      <c r="U78" s="23"/>
      <c r="V78" s="1"/>
    </row>
    <row r="79" spans="1:22" x14ac:dyDescent="0.35">
      <c r="A79" s="32">
        <v>44682</v>
      </c>
      <c r="B79" s="4">
        <v>44682</v>
      </c>
      <c r="C79" s="1"/>
      <c r="D79" s="1"/>
      <c r="E79" s="2"/>
      <c r="F79" s="1" t="s">
        <v>132</v>
      </c>
      <c r="G79" s="1" t="s">
        <v>52</v>
      </c>
      <c r="H79" s="1" t="s">
        <v>5</v>
      </c>
      <c r="I79" s="1" t="s">
        <v>106</v>
      </c>
      <c r="J79" s="1">
        <f>VLOOKUP(Tabla1[[#This Row],[GASTO]],MasterLists!$C$5:$D$245,2,FALSE)</f>
        <v>6290019902</v>
      </c>
      <c r="K79" s="5">
        <v>258.98</v>
      </c>
      <c r="L79" s="7">
        <v>0.21</v>
      </c>
      <c r="M79" s="5">
        <f t="shared" si="6"/>
        <v>54.385800000000003</v>
      </c>
      <c r="N79" s="12"/>
      <c r="O79" s="5">
        <f t="shared" si="8"/>
        <v>0</v>
      </c>
      <c r="P79" s="5">
        <f t="shared" si="7"/>
        <v>313.36580000000004</v>
      </c>
      <c r="Q79" s="1" t="s">
        <v>54</v>
      </c>
      <c r="R79" s="4">
        <v>44683</v>
      </c>
      <c r="S79" s="1" t="s">
        <v>55</v>
      </c>
      <c r="T79" s="1"/>
      <c r="U79" s="23"/>
      <c r="V79" s="1"/>
    </row>
    <row r="80" spans="1:22" x14ac:dyDescent="0.35">
      <c r="A80" s="32">
        <v>44682</v>
      </c>
      <c r="B80" s="4">
        <v>44682</v>
      </c>
      <c r="C80" s="1"/>
      <c r="D80" s="1"/>
      <c r="E80" s="2"/>
      <c r="F80" s="1" t="s">
        <v>149</v>
      </c>
      <c r="G80" s="1" t="s">
        <v>52</v>
      </c>
      <c r="H80" s="1" t="s">
        <v>5</v>
      </c>
      <c r="I80" s="1" t="s">
        <v>75</v>
      </c>
      <c r="J80" s="1">
        <f>VLOOKUP(Tabla1[[#This Row],[GASTO]],MasterLists!$C$5:$D$245,2,FALSE)</f>
        <v>6290000902</v>
      </c>
      <c r="K80" s="5">
        <v>21.7</v>
      </c>
      <c r="L80" s="7">
        <v>0</v>
      </c>
      <c r="M80" s="5">
        <f t="shared" si="6"/>
        <v>0</v>
      </c>
      <c r="N80" s="12"/>
      <c r="O80" s="5">
        <f t="shared" si="8"/>
        <v>0</v>
      </c>
      <c r="P80" s="5">
        <f t="shared" si="7"/>
        <v>21.7</v>
      </c>
      <c r="Q80" s="1" t="s">
        <v>54</v>
      </c>
      <c r="R80" s="4"/>
      <c r="S80" s="1" t="s">
        <v>55</v>
      </c>
      <c r="T80" s="1"/>
      <c r="U80" s="23"/>
      <c r="V80" s="1"/>
    </row>
    <row r="81" spans="1:22" x14ac:dyDescent="0.35">
      <c r="A81" s="32">
        <v>44682</v>
      </c>
      <c r="B81" s="4">
        <v>44682</v>
      </c>
      <c r="C81" s="1"/>
      <c r="D81" s="1"/>
      <c r="E81" s="2"/>
      <c r="F81" s="1" t="s">
        <v>134</v>
      </c>
      <c r="G81" s="1" t="s">
        <v>52</v>
      </c>
      <c r="H81" s="1" t="s">
        <v>5</v>
      </c>
      <c r="I81" s="1" t="s">
        <v>63</v>
      </c>
      <c r="J81" s="1">
        <f>VLOOKUP(Tabla1[[#This Row],[GASTO]],MasterLists!$C$5:$D$245,2,FALSE)</f>
        <v>6290008902</v>
      </c>
      <c r="K81" s="5">
        <v>633.46</v>
      </c>
      <c r="L81" s="7">
        <v>0</v>
      </c>
      <c r="M81" s="5">
        <f t="shared" si="6"/>
        <v>0</v>
      </c>
      <c r="N81" s="12"/>
      <c r="O81" s="5">
        <f t="shared" si="8"/>
        <v>0</v>
      </c>
      <c r="P81" s="5">
        <f t="shared" si="7"/>
        <v>633.46</v>
      </c>
      <c r="Q81" s="1" t="s">
        <v>54</v>
      </c>
      <c r="R81" s="4">
        <v>44701</v>
      </c>
      <c r="S81" s="1" t="s">
        <v>55</v>
      </c>
      <c r="T81" s="1"/>
      <c r="U81" s="23"/>
      <c r="V81" s="1"/>
    </row>
    <row r="82" spans="1:22" x14ac:dyDescent="0.35">
      <c r="A82" s="32">
        <v>44682</v>
      </c>
      <c r="B82" s="4">
        <v>44684</v>
      </c>
      <c r="C82" s="1"/>
      <c r="D82" s="1"/>
      <c r="E82" s="2"/>
      <c r="F82" s="1" t="s">
        <v>150</v>
      </c>
      <c r="G82" s="1" t="s">
        <v>52</v>
      </c>
      <c r="H82" s="1" t="s">
        <v>5</v>
      </c>
      <c r="I82" s="1" t="s">
        <v>63</v>
      </c>
      <c r="J82" s="1">
        <f>VLOOKUP(Tabla1[[#This Row],[GASTO]],MasterLists!$C$5:$D$245,2,FALSE)</f>
        <v>6290008902</v>
      </c>
      <c r="K82" s="5">
        <v>1950</v>
      </c>
      <c r="L82" s="7">
        <v>0.21</v>
      </c>
      <c r="M82" s="5">
        <f t="shared" si="6"/>
        <v>409.5</v>
      </c>
      <c r="N82" s="12"/>
      <c r="O82" s="5">
        <f t="shared" si="8"/>
        <v>0</v>
      </c>
      <c r="P82" s="5">
        <f>K82+M82-O82+33.28</f>
        <v>2392.7800000000002</v>
      </c>
      <c r="Q82" s="1" t="s">
        <v>58</v>
      </c>
      <c r="R82" s="4">
        <v>44762</v>
      </c>
      <c r="S82" s="1" t="s">
        <v>126</v>
      </c>
      <c r="T82" s="1"/>
      <c r="U82" s="23"/>
      <c r="V82" s="1"/>
    </row>
    <row r="83" spans="1:22" x14ac:dyDescent="0.35">
      <c r="A83" s="32">
        <v>44682</v>
      </c>
      <c r="B83" s="4">
        <v>44685</v>
      </c>
      <c r="C83" s="1"/>
      <c r="D83" s="1"/>
      <c r="E83" s="2"/>
      <c r="F83" s="1" t="s">
        <v>151</v>
      </c>
      <c r="G83" s="1" t="s">
        <v>4</v>
      </c>
      <c r="H83" s="1" t="s">
        <v>5</v>
      </c>
      <c r="I83" s="1" t="s">
        <v>61</v>
      </c>
      <c r="J83" s="1">
        <f>VLOOKUP(Tabla1[[#This Row],[GASTO]],MasterLists!$C$5:$D$245,2,FALSE)</f>
        <v>6290000903</v>
      </c>
      <c r="K83" s="10">
        <v>2000</v>
      </c>
      <c r="L83" s="7">
        <v>0</v>
      </c>
      <c r="M83" s="5">
        <f t="shared" si="6"/>
        <v>0</v>
      </c>
      <c r="N83" s="12"/>
      <c r="O83" s="5">
        <f t="shared" si="8"/>
        <v>0</v>
      </c>
      <c r="P83" s="10">
        <f t="shared" ref="P83:P114" si="9">K83+M83-O83</f>
        <v>2000</v>
      </c>
      <c r="Q83" s="1" t="s">
        <v>58</v>
      </c>
      <c r="R83" s="4">
        <v>44732</v>
      </c>
      <c r="S83" s="1" t="s">
        <v>64</v>
      </c>
      <c r="T83" s="1"/>
      <c r="U83" s="23"/>
      <c r="V83" s="1"/>
    </row>
    <row r="84" spans="1:22" x14ac:dyDescent="0.35">
      <c r="A84" s="32">
        <v>44682</v>
      </c>
      <c r="B84" s="4">
        <v>44685</v>
      </c>
      <c r="C84" s="1"/>
      <c r="D84" s="1"/>
      <c r="E84" s="2"/>
      <c r="F84" s="1" t="s">
        <v>90</v>
      </c>
      <c r="G84" s="15" t="s">
        <v>52</v>
      </c>
      <c r="H84" s="15" t="s">
        <v>5</v>
      </c>
      <c r="I84" s="15" t="s">
        <v>92</v>
      </c>
      <c r="J84" s="15">
        <f>VLOOKUP(Tabla1[[#This Row],[GASTO]],MasterLists!$C$5:$D$245,2,FALSE)</f>
        <v>6290005902</v>
      </c>
      <c r="K84" s="5">
        <v>258.7</v>
      </c>
      <c r="L84" s="7">
        <v>0.21</v>
      </c>
      <c r="M84" s="5">
        <f t="shared" si="6"/>
        <v>54.326999999999998</v>
      </c>
      <c r="N84" s="12"/>
      <c r="O84" s="5">
        <f t="shared" si="8"/>
        <v>0</v>
      </c>
      <c r="P84" s="5">
        <f t="shared" si="9"/>
        <v>313.02699999999999</v>
      </c>
      <c r="Q84" s="1" t="s">
        <v>58</v>
      </c>
      <c r="R84" s="4">
        <v>44701</v>
      </c>
      <c r="S84" s="1" t="s">
        <v>64</v>
      </c>
      <c r="T84" s="1"/>
      <c r="U84" s="23"/>
      <c r="V84" s="1"/>
    </row>
    <row r="85" spans="1:22" x14ac:dyDescent="0.35">
      <c r="A85" s="32">
        <v>44682</v>
      </c>
      <c r="B85" s="4">
        <v>44682</v>
      </c>
      <c r="C85" s="1"/>
      <c r="D85" s="1"/>
      <c r="E85" s="2"/>
      <c r="F85" s="1" t="s">
        <v>134</v>
      </c>
      <c r="G85" s="1" t="s">
        <v>52</v>
      </c>
      <c r="H85" s="1" t="s">
        <v>5</v>
      </c>
      <c r="I85" s="1" t="s">
        <v>63</v>
      </c>
      <c r="J85" s="1">
        <f>VLOOKUP(Tabla1[[#This Row],[GASTO]],MasterLists!$C$5:$D$245,2,FALSE)</f>
        <v>6290008902</v>
      </c>
      <c r="K85" s="5">
        <v>488</v>
      </c>
      <c r="L85" s="7">
        <v>0.21</v>
      </c>
      <c r="M85" s="5">
        <f t="shared" si="6"/>
        <v>102.47999999999999</v>
      </c>
      <c r="N85" s="12"/>
      <c r="O85" s="5">
        <f t="shared" si="8"/>
        <v>0</v>
      </c>
      <c r="P85" s="5">
        <f t="shared" si="9"/>
        <v>590.48</v>
      </c>
      <c r="Q85" s="1" t="s">
        <v>54</v>
      </c>
      <c r="R85" s="4">
        <v>44701</v>
      </c>
      <c r="S85" s="1" t="s">
        <v>55</v>
      </c>
      <c r="T85" s="1"/>
      <c r="U85" s="23"/>
      <c r="V85" s="1"/>
    </row>
    <row r="86" spans="1:22" x14ac:dyDescent="0.35">
      <c r="A86" s="32">
        <v>44682</v>
      </c>
      <c r="B86" s="4">
        <v>44686</v>
      </c>
      <c r="C86" s="1"/>
      <c r="D86" s="1"/>
      <c r="E86" s="2"/>
      <c r="F86" s="1" t="s">
        <v>152</v>
      </c>
      <c r="G86" s="1" t="s">
        <v>52</v>
      </c>
      <c r="H86" s="1" t="s">
        <v>5</v>
      </c>
      <c r="I86" s="1" t="s">
        <v>146</v>
      </c>
      <c r="J86" s="1">
        <f>VLOOKUP(Tabla1[[#This Row],[GASTO]],MasterLists!$C$5:$D$245,2,FALSE)</f>
        <v>6290007902</v>
      </c>
      <c r="K86" s="5">
        <v>480</v>
      </c>
      <c r="L86" s="7">
        <v>0.21</v>
      </c>
      <c r="M86" s="5">
        <f t="shared" si="6"/>
        <v>100.8</v>
      </c>
      <c r="N86" s="12"/>
      <c r="O86" s="5">
        <f t="shared" si="8"/>
        <v>0</v>
      </c>
      <c r="P86" s="5">
        <f t="shared" si="9"/>
        <v>580.79999999999995</v>
      </c>
      <c r="Q86" s="1" t="s">
        <v>54</v>
      </c>
      <c r="R86" s="4"/>
      <c r="S86" s="1" t="s">
        <v>126</v>
      </c>
      <c r="T86" s="1"/>
      <c r="U86" s="23"/>
      <c r="V86" s="1"/>
    </row>
    <row r="87" spans="1:22" x14ac:dyDescent="0.35">
      <c r="A87" s="32">
        <v>44652</v>
      </c>
      <c r="B87" s="4">
        <v>44664</v>
      </c>
      <c r="C87" s="1"/>
      <c r="D87" s="1"/>
      <c r="E87" s="2"/>
      <c r="F87" s="1" t="s">
        <v>153</v>
      </c>
      <c r="G87" s="1" t="s">
        <v>4</v>
      </c>
      <c r="H87" s="1" t="s">
        <v>5</v>
      </c>
      <c r="I87" s="1" t="s">
        <v>77</v>
      </c>
      <c r="J87" s="1">
        <f>VLOOKUP(Tabla1[[#This Row],[GASTO]],MasterLists!$C$5:$D$245,2,FALSE)</f>
        <v>6290004903</v>
      </c>
      <c r="K87" s="5">
        <v>175.5</v>
      </c>
      <c r="L87" s="7">
        <v>0</v>
      </c>
      <c r="M87" s="5">
        <f t="shared" si="6"/>
        <v>0</v>
      </c>
      <c r="N87" s="12"/>
      <c r="O87" s="5">
        <f t="shared" si="8"/>
        <v>0</v>
      </c>
      <c r="P87" s="5">
        <f t="shared" si="9"/>
        <v>175.5</v>
      </c>
      <c r="Q87" s="1" t="s">
        <v>78</v>
      </c>
      <c r="R87" s="4">
        <v>44664</v>
      </c>
      <c r="S87" s="1" t="s">
        <v>55</v>
      </c>
      <c r="T87" s="1"/>
      <c r="U87" s="23"/>
      <c r="V87" s="1"/>
    </row>
    <row r="88" spans="1:22" x14ac:dyDescent="0.35">
      <c r="A88" s="32">
        <v>44652</v>
      </c>
      <c r="B88" s="4">
        <v>44664</v>
      </c>
      <c r="C88" s="1"/>
      <c r="D88" s="1"/>
      <c r="E88" s="2"/>
      <c r="F88" s="1" t="s">
        <v>153</v>
      </c>
      <c r="G88" s="1" t="s">
        <v>4</v>
      </c>
      <c r="H88" s="1" t="s">
        <v>5</v>
      </c>
      <c r="I88" s="1" t="s">
        <v>77</v>
      </c>
      <c r="J88" s="1">
        <f>VLOOKUP(Tabla1[[#This Row],[GASTO]],MasterLists!$C$5:$D$245,2,FALSE)</f>
        <v>6290004903</v>
      </c>
      <c r="K88" s="5">
        <v>11</v>
      </c>
      <c r="L88" s="7">
        <v>0</v>
      </c>
      <c r="M88" s="5">
        <f t="shared" si="6"/>
        <v>0</v>
      </c>
      <c r="N88" s="12"/>
      <c r="O88" s="5">
        <f t="shared" si="8"/>
        <v>0</v>
      </c>
      <c r="P88" s="5">
        <f t="shared" si="9"/>
        <v>11</v>
      </c>
      <c r="Q88" s="1" t="s">
        <v>78</v>
      </c>
      <c r="R88" s="4">
        <v>44664</v>
      </c>
      <c r="S88" s="1" t="s">
        <v>55</v>
      </c>
      <c r="T88" s="1"/>
      <c r="U88" s="23"/>
      <c r="V88" s="1"/>
    </row>
    <row r="89" spans="1:22" x14ac:dyDescent="0.35">
      <c r="A89" s="32">
        <v>44652</v>
      </c>
      <c r="B89" s="4">
        <v>44681</v>
      </c>
      <c r="C89" s="1"/>
      <c r="D89" s="1"/>
      <c r="E89" s="2"/>
      <c r="F89" s="1" t="s">
        <v>154</v>
      </c>
      <c r="G89" s="1" t="s">
        <v>4</v>
      </c>
      <c r="H89" s="1" t="s">
        <v>5</v>
      </c>
      <c r="I89" s="1" t="s">
        <v>6</v>
      </c>
      <c r="J89" s="1">
        <f>VLOOKUP(Tabla1[[#This Row],[GASTO]],MasterLists!$C$5:$D$245,2,FALSE)</f>
        <v>6290002903</v>
      </c>
      <c r="K89" s="5">
        <v>719.08</v>
      </c>
      <c r="L89" s="7">
        <v>0</v>
      </c>
      <c r="M89" s="5">
        <f t="shared" si="6"/>
        <v>0</v>
      </c>
      <c r="N89" s="12"/>
      <c r="O89" s="5">
        <f t="shared" si="8"/>
        <v>0</v>
      </c>
      <c r="P89" s="5">
        <f t="shared" si="9"/>
        <v>719.08</v>
      </c>
      <c r="Q89" s="1" t="s">
        <v>78</v>
      </c>
      <c r="R89" s="4">
        <v>44681</v>
      </c>
      <c r="S89" s="1" t="s">
        <v>55</v>
      </c>
      <c r="T89" s="1"/>
      <c r="U89" s="23"/>
      <c r="V89" s="1"/>
    </row>
    <row r="90" spans="1:22" x14ac:dyDescent="0.35">
      <c r="A90" s="32">
        <v>44652</v>
      </c>
      <c r="B90" s="4">
        <v>44658</v>
      </c>
      <c r="C90" s="1"/>
      <c r="D90" s="1"/>
      <c r="E90" s="2"/>
      <c r="F90" s="1" t="s">
        <v>155</v>
      </c>
      <c r="G90" s="1" t="s">
        <v>52</v>
      </c>
      <c r="H90" s="1" t="s">
        <v>5</v>
      </c>
      <c r="I90" s="1" t="s">
        <v>146</v>
      </c>
      <c r="J90" s="1">
        <f>VLOOKUP(Tabla1[[#This Row],[GASTO]],MasterLists!$C$5:$D$245,2,FALSE)</f>
        <v>6290007902</v>
      </c>
      <c r="K90" s="5">
        <v>1.5</v>
      </c>
      <c r="L90" s="7">
        <v>0</v>
      </c>
      <c r="M90" s="5">
        <f t="shared" si="6"/>
        <v>0</v>
      </c>
      <c r="N90" s="12"/>
      <c r="O90" s="5">
        <f t="shared" si="8"/>
        <v>0</v>
      </c>
      <c r="P90" s="5">
        <f t="shared" si="9"/>
        <v>1.5</v>
      </c>
      <c r="Q90" s="1" t="s">
        <v>78</v>
      </c>
      <c r="R90" s="4">
        <v>44658</v>
      </c>
      <c r="S90" s="1" t="s">
        <v>55</v>
      </c>
      <c r="T90" s="1"/>
      <c r="U90" s="23"/>
      <c r="V90" s="1"/>
    </row>
    <row r="91" spans="1:22" x14ac:dyDescent="0.35">
      <c r="A91" s="32">
        <v>44652</v>
      </c>
      <c r="B91" s="4">
        <v>44659</v>
      </c>
      <c r="C91" s="1"/>
      <c r="D91" s="1"/>
      <c r="E91" s="2"/>
      <c r="F91" s="1" t="s">
        <v>155</v>
      </c>
      <c r="G91" s="1" t="s">
        <v>52</v>
      </c>
      <c r="H91" s="1" t="s">
        <v>5</v>
      </c>
      <c r="I91" s="1" t="s">
        <v>146</v>
      </c>
      <c r="J91" s="1">
        <f>VLOOKUP(Tabla1[[#This Row],[GASTO]],MasterLists!$C$5:$D$245,2,FALSE)</f>
        <v>6290007902</v>
      </c>
      <c r="K91" s="5">
        <v>1.5</v>
      </c>
      <c r="L91" s="7">
        <v>0</v>
      </c>
      <c r="M91" s="5">
        <f t="shared" si="6"/>
        <v>0</v>
      </c>
      <c r="N91" s="12"/>
      <c r="O91" s="5">
        <f t="shared" si="8"/>
        <v>0</v>
      </c>
      <c r="P91" s="5">
        <f t="shared" si="9"/>
        <v>1.5</v>
      </c>
      <c r="Q91" s="1" t="s">
        <v>78</v>
      </c>
      <c r="R91" s="4">
        <v>44659</v>
      </c>
      <c r="S91" s="1" t="s">
        <v>55</v>
      </c>
      <c r="T91" s="1"/>
      <c r="U91" s="23"/>
      <c r="V91" s="1"/>
    </row>
    <row r="92" spans="1:22" x14ac:dyDescent="0.35">
      <c r="A92" s="32">
        <v>44652</v>
      </c>
      <c r="B92" s="4">
        <v>44659</v>
      </c>
      <c r="C92" s="1"/>
      <c r="D92" s="1"/>
      <c r="E92" s="2"/>
      <c r="F92" s="1" t="s">
        <v>155</v>
      </c>
      <c r="G92" s="1" t="s">
        <v>52</v>
      </c>
      <c r="H92" s="1" t="s">
        <v>5</v>
      </c>
      <c r="I92" s="1" t="s">
        <v>146</v>
      </c>
      <c r="J92" s="1">
        <f>VLOOKUP(Tabla1[[#This Row],[GASTO]],MasterLists!$C$5:$D$245,2,FALSE)</f>
        <v>6290007902</v>
      </c>
      <c r="K92" s="5">
        <v>1.5</v>
      </c>
      <c r="L92" s="7">
        <v>0</v>
      </c>
      <c r="M92" s="5">
        <f t="shared" si="6"/>
        <v>0</v>
      </c>
      <c r="N92" s="12"/>
      <c r="O92" s="5">
        <f t="shared" si="8"/>
        <v>0</v>
      </c>
      <c r="P92" s="5">
        <f t="shared" si="9"/>
        <v>1.5</v>
      </c>
      <c r="Q92" s="1" t="s">
        <v>78</v>
      </c>
      <c r="R92" s="4">
        <v>44659</v>
      </c>
      <c r="S92" s="1" t="s">
        <v>55</v>
      </c>
      <c r="T92" s="1"/>
      <c r="U92" s="23"/>
      <c r="V92" s="1"/>
    </row>
    <row r="93" spans="1:22" x14ac:dyDescent="0.35">
      <c r="A93" s="32">
        <v>44652</v>
      </c>
      <c r="B93" s="4">
        <v>44659</v>
      </c>
      <c r="C93" s="1"/>
      <c r="D93" s="1"/>
      <c r="E93" s="2"/>
      <c r="F93" s="1" t="s">
        <v>155</v>
      </c>
      <c r="G93" s="1" t="s">
        <v>52</v>
      </c>
      <c r="H93" s="1" t="s">
        <v>5</v>
      </c>
      <c r="I93" s="1" t="s">
        <v>146</v>
      </c>
      <c r="J93" s="1">
        <f>VLOOKUP(Tabla1[[#This Row],[GASTO]],MasterLists!$C$5:$D$245,2,FALSE)</f>
        <v>6290007902</v>
      </c>
      <c r="K93" s="5">
        <v>2</v>
      </c>
      <c r="L93" s="7">
        <v>0</v>
      </c>
      <c r="M93" s="5">
        <f t="shared" si="6"/>
        <v>0</v>
      </c>
      <c r="N93" s="12"/>
      <c r="O93" s="5">
        <f t="shared" si="8"/>
        <v>0</v>
      </c>
      <c r="P93" s="5">
        <f t="shared" si="9"/>
        <v>2</v>
      </c>
      <c r="Q93" s="1" t="s">
        <v>78</v>
      </c>
      <c r="R93" s="4">
        <v>44659</v>
      </c>
      <c r="S93" s="1" t="s">
        <v>55</v>
      </c>
      <c r="T93" s="1"/>
      <c r="U93" s="23"/>
      <c r="V93" s="1"/>
    </row>
    <row r="94" spans="1:22" x14ac:dyDescent="0.35">
      <c r="A94" s="32">
        <v>44652</v>
      </c>
      <c r="B94" s="4">
        <v>44660</v>
      </c>
      <c r="C94" s="1"/>
      <c r="D94" s="1"/>
      <c r="E94" s="2"/>
      <c r="F94" s="1" t="s">
        <v>155</v>
      </c>
      <c r="G94" s="1" t="s">
        <v>52</v>
      </c>
      <c r="H94" s="1" t="s">
        <v>5</v>
      </c>
      <c r="I94" s="1" t="s">
        <v>146</v>
      </c>
      <c r="J94" s="1">
        <f>VLOOKUP(Tabla1[[#This Row],[GASTO]],MasterLists!$C$5:$D$245,2,FALSE)</f>
        <v>6290007902</v>
      </c>
      <c r="K94" s="5">
        <v>2</v>
      </c>
      <c r="L94" s="7">
        <v>0</v>
      </c>
      <c r="M94" s="5">
        <f t="shared" si="6"/>
        <v>0</v>
      </c>
      <c r="N94" s="12"/>
      <c r="O94" s="5">
        <f t="shared" si="8"/>
        <v>0</v>
      </c>
      <c r="P94" s="5">
        <f t="shared" si="9"/>
        <v>2</v>
      </c>
      <c r="Q94" s="1" t="s">
        <v>78</v>
      </c>
      <c r="R94" s="4">
        <v>44660</v>
      </c>
      <c r="S94" s="1" t="s">
        <v>55</v>
      </c>
      <c r="T94" s="1"/>
      <c r="U94" s="23"/>
      <c r="V94" s="1"/>
    </row>
    <row r="95" spans="1:22" x14ac:dyDescent="0.35">
      <c r="A95" s="32">
        <v>44652</v>
      </c>
      <c r="B95" s="4">
        <v>44661</v>
      </c>
      <c r="C95" s="1"/>
      <c r="D95" s="1"/>
      <c r="E95" s="2"/>
      <c r="F95" s="1" t="s">
        <v>155</v>
      </c>
      <c r="G95" s="1" t="s">
        <v>52</v>
      </c>
      <c r="H95" s="1" t="s">
        <v>5</v>
      </c>
      <c r="I95" s="1" t="s">
        <v>146</v>
      </c>
      <c r="J95" s="1">
        <f>VLOOKUP(Tabla1[[#This Row],[GASTO]],MasterLists!$C$5:$D$245,2,FALSE)</f>
        <v>6290007902</v>
      </c>
      <c r="K95" s="5">
        <v>4</v>
      </c>
      <c r="L95" s="7">
        <v>0</v>
      </c>
      <c r="M95" s="5">
        <f t="shared" si="6"/>
        <v>0</v>
      </c>
      <c r="N95" s="12"/>
      <c r="O95" s="5">
        <f t="shared" si="8"/>
        <v>0</v>
      </c>
      <c r="P95" s="5">
        <f t="shared" si="9"/>
        <v>4</v>
      </c>
      <c r="Q95" s="1" t="s">
        <v>78</v>
      </c>
      <c r="R95" s="4">
        <v>44661</v>
      </c>
      <c r="S95" s="1" t="s">
        <v>55</v>
      </c>
      <c r="T95" s="1"/>
      <c r="U95" s="23"/>
      <c r="V95" s="1"/>
    </row>
    <row r="96" spans="1:22" x14ac:dyDescent="0.35">
      <c r="A96" s="32">
        <v>44652</v>
      </c>
      <c r="B96" s="4">
        <v>44662</v>
      </c>
      <c r="C96" s="1"/>
      <c r="D96" s="1"/>
      <c r="E96" s="2"/>
      <c r="F96" s="1" t="s">
        <v>155</v>
      </c>
      <c r="G96" s="1" t="s">
        <v>52</v>
      </c>
      <c r="H96" s="1" t="s">
        <v>5</v>
      </c>
      <c r="I96" s="1" t="s">
        <v>146</v>
      </c>
      <c r="J96" s="1">
        <f>VLOOKUP(Tabla1[[#This Row],[GASTO]],MasterLists!$C$5:$D$245,2,FALSE)</f>
        <v>6290007902</v>
      </c>
      <c r="K96" s="5">
        <v>6</v>
      </c>
      <c r="L96" s="7">
        <v>0</v>
      </c>
      <c r="M96" s="5">
        <f t="shared" si="6"/>
        <v>0</v>
      </c>
      <c r="N96" s="12"/>
      <c r="O96" s="5">
        <f t="shared" si="8"/>
        <v>0</v>
      </c>
      <c r="P96" s="5">
        <f t="shared" si="9"/>
        <v>6</v>
      </c>
      <c r="Q96" s="1" t="s">
        <v>78</v>
      </c>
      <c r="R96" s="4">
        <v>44662</v>
      </c>
      <c r="S96" s="1" t="s">
        <v>55</v>
      </c>
      <c r="T96" s="1"/>
      <c r="U96" s="23"/>
      <c r="V96" s="1"/>
    </row>
    <row r="97" spans="1:22" x14ac:dyDescent="0.35">
      <c r="A97" s="32">
        <v>44652</v>
      </c>
      <c r="B97" s="4">
        <v>44662</v>
      </c>
      <c r="C97" s="1"/>
      <c r="D97" s="1"/>
      <c r="E97" s="2"/>
      <c r="F97" s="1" t="s">
        <v>155</v>
      </c>
      <c r="G97" s="1" t="s">
        <v>52</v>
      </c>
      <c r="H97" s="1" t="s">
        <v>5</v>
      </c>
      <c r="I97" s="1" t="s">
        <v>146</v>
      </c>
      <c r="J97" s="1">
        <f>VLOOKUP(Tabla1[[#This Row],[GASTO]],MasterLists!$C$5:$D$245,2,FALSE)</f>
        <v>6290007902</v>
      </c>
      <c r="K97" s="5">
        <v>9</v>
      </c>
      <c r="L97" s="7">
        <v>0</v>
      </c>
      <c r="M97" s="5">
        <f t="shared" si="6"/>
        <v>0</v>
      </c>
      <c r="N97" s="12"/>
      <c r="O97" s="5">
        <f t="shared" si="8"/>
        <v>0</v>
      </c>
      <c r="P97" s="5">
        <f t="shared" si="9"/>
        <v>9</v>
      </c>
      <c r="Q97" s="1" t="s">
        <v>78</v>
      </c>
      <c r="R97" s="4">
        <v>44662</v>
      </c>
      <c r="S97" s="1" t="s">
        <v>55</v>
      </c>
      <c r="T97" s="1"/>
      <c r="U97" s="23"/>
      <c r="V97" s="1"/>
    </row>
    <row r="98" spans="1:22" x14ac:dyDescent="0.35">
      <c r="A98" s="32">
        <v>44652</v>
      </c>
      <c r="B98" s="4">
        <v>44663</v>
      </c>
      <c r="C98" s="1"/>
      <c r="D98" s="1"/>
      <c r="E98" s="2"/>
      <c r="F98" s="1" t="s">
        <v>156</v>
      </c>
      <c r="G98" s="1" t="s">
        <v>4</v>
      </c>
      <c r="H98" s="1" t="s">
        <v>5</v>
      </c>
      <c r="I98" s="1" t="s">
        <v>6</v>
      </c>
      <c r="J98" s="1">
        <f>VLOOKUP(Tabla1[[#This Row],[GASTO]],MasterLists!$C$5:$D$245,2,FALSE)</f>
        <v>6290002903</v>
      </c>
      <c r="K98" s="5">
        <v>12</v>
      </c>
      <c r="L98" s="7">
        <v>0</v>
      </c>
      <c r="M98" s="5">
        <f t="shared" si="6"/>
        <v>0</v>
      </c>
      <c r="N98" s="12"/>
      <c r="O98" s="5">
        <f t="shared" si="8"/>
        <v>0</v>
      </c>
      <c r="P98" s="5">
        <f t="shared" si="9"/>
        <v>12</v>
      </c>
      <c r="Q98" s="1" t="s">
        <v>78</v>
      </c>
      <c r="R98" s="4">
        <v>44663</v>
      </c>
      <c r="S98" s="1" t="s">
        <v>55</v>
      </c>
      <c r="T98" s="1"/>
      <c r="U98" s="23"/>
      <c r="V98" s="1"/>
    </row>
    <row r="99" spans="1:22" x14ac:dyDescent="0.35">
      <c r="A99" s="32">
        <v>44652</v>
      </c>
      <c r="B99" s="4">
        <v>44664</v>
      </c>
      <c r="C99" s="1"/>
      <c r="D99" s="1"/>
      <c r="E99" s="2"/>
      <c r="F99" s="1" t="s">
        <v>156</v>
      </c>
      <c r="G99" s="1" t="s">
        <v>4</v>
      </c>
      <c r="H99" s="1" t="s">
        <v>5</v>
      </c>
      <c r="I99" s="1" t="s">
        <v>6</v>
      </c>
      <c r="J99" s="1">
        <f>VLOOKUP(Tabla1[[#This Row],[GASTO]],MasterLists!$C$5:$D$245,2,FALSE)</f>
        <v>6290002903</v>
      </c>
      <c r="K99" s="5">
        <v>12</v>
      </c>
      <c r="L99" s="7">
        <v>0</v>
      </c>
      <c r="M99" s="5">
        <f t="shared" si="6"/>
        <v>0</v>
      </c>
      <c r="N99" s="12"/>
      <c r="O99" s="5">
        <f t="shared" si="8"/>
        <v>0</v>
      </c>
      <c r="P99" s="5">
        <f t="shared" si="9"/>
        <v>12</v>
      </c>
      <c r="Q99" s="1" t="s">
        <v>78</v>
      </c>
      <c r="R99" s="4">
        <v>44664</v>
      </c>
      <c r="S99" s="1" t="s">
        <v>55</v>
      </c>
      <c r="T99" s="1"/>
      <c r="U99" s="23"/>
      <c r="V99" s="1"/>
    </row>
    <row r="100" spans="1:22" x14ac:dyDescent="0.35">
      <c r="A100" s="32">
        <v>44652</v>
      </c>
      <c r="B100" s="4">
        <v>44665</v>
      </c>
      <c r="C100" s="1"/>
      <c r="D100" s="1"/>
      <c r="E100" s="2"/>
      <c r="F100" s="1" t="s">
        <v>156</v>
      </c>
      <c r="G100" s="1" t="s">
        <v>4</v>
      </c>
      <c r="H100" s="1" t="s">
        <v>5</v>
      </c>
      <c r="I100" s="1" t="s">
        <v>6</v>
      </c>
      <c r="J100" s="1">
        <f>VLOOKUP(Tabla1[[#This Row],[GASTO]],MasterLists!$C$5:$D$245,2,FALSE)</f>
        <v>6290002903</v>
      </c>
      <c r="K100" s="5">
        <v>20</v>
      </c>
      <c r="L100" s="7">
        <v>0</v>
      </c>
      <c r="M100" s="5">
        <f t="shared" si="6"/>
        <v>0</v>
      </c>
      <c r="N100" s="12"/>
      <c r="O100" s="5">
        <f t="shared" si="8"/>
        <v>0</v>
      </c>
      <c r="P100" s="5">
        <f t="shared" si="9"/>
        <v>20</v>
      </c>
      <c r="Q100" s="1" t="s">
        <v>78</v>
      </c>
      <c r="R100" s="4">
        <v>44665</v>
      </c>
      <c r="S100" s="1" t="s">
        <v>55</v>
      </c>
      <c r="T100" s="1"/>
      <c r="U100" s="23"/>
      <c r="V100" s="1"/>
    </row>
    <row r="101" spans="1:22" x14ac:dyDescent="0.35">
      <c r="A101" s="32">
        <v>44652</v>
      </c>
      <c r="B101" s="4">
        <v>44667</v>
      </c>
      <c r="C101" s="1"/>
      <c r="D101" s="1"/>
      <c r="E101" s="2"/>
      <c r="F101" s="1" t="s">
        <v>156</v>
      </c>
      <c r="G101" s="1" t="s">
        <v>4</v>
      </c>
      <c r="H101" s="1" t="s">
        <v>5</v>
      </c>
      <c r="I101" s="1" t="s">
        <v>6</v>
      </c>
      <c r="J101" s="1">
        <f>VLOOKUP(Tabla1[[#This Row],[GASTO]],MasterLists!$C$5:$D$245,2,FALSE)</f>
        <v>6290002903</v>
      </c>
      <c r="K101" s="5">
        <v>30</v>
      </c>
      <c r="L101" s="7">
        <v>0</v>
      </c>
      <c r="M101" s="5">
        <f t="shared" si="6"/>
        <v>0</v>
      </c>
      <c r="N101" s="12"/>
      <c r="O101" s="5">
        <f t="shared" si="8"/>
        <v>0</v>
      </c>
      <c r="P101" s="5">
        <f t="shared" si="9"/>
        <v>30</v>
      </c>
      <c r="Q101" s="1" t="s">
        <v>78</v>
      </c>
      <c r="R101" s="4">
        <v>44667</v>
      </c>
      <c r="S101" s="1" t="s">
        <v>55</v>
      </c>
      <c r="T101" s="1"/>
      <c r="U101" s="23"/>
      <c r="V101" s="1"/>
    </row>
    <row r="102" spans="1:22" x14ac:dyDescent="0.35">
      <c r="A102" s="32">
        <v>44652</v>
      </c>
      <c r="B102" s="4">
        <v>44669</v>
      </c>
      <c r="C102" s="1"/>
      <c r="D102" s="1"/>
      <c r="E102" s="2"/>
      <c r="F102" s="1" t="s">
        <v>156</v>
      </c>
      <c r="G102" s="1" t="s">
        <v>4</v>
      </c>
      <c r="H102" s="1" t="s">
        <v>5</v>
      </c>
      <c r="I102" s="1" t="s">
        <v>6</v>
      </c>
      <c r="J102" s="1">
        <f>VLOOKUP(Tabla1[[#This Row],[GASTO]],MasterLists!$C$5:$D$245,2,FALSE)</f>
        <v>6290002903</v>
      </c>
      <c r="K102" s="5">
        <v>40</v>
      </c>
      <c r="L102" s="7">
        <v>0</v>
      </c>
      <c r="M102" s="5">
        <f t="shared" si="6"/>
        <v>0</v>
      </c>
      <c r="N102" s="12"/>
      <c r="O102" s="5">
        <f t="shared" si="8"/>
        <v>0</v>
      </c>
      <c r="P102" s="5">
        <f t="shared" si="9"/>
        <v>40</v>
      </c>
      <c r="Q102" s="1" t="s">
        <v>78</v>
      </c>
      <c r="R102" s="4">
        <v>44669</v>
      </c>
      <c r="S102" s="1" t="s">
        <v>55</v>
      </c>
      <c r="T102" s="1"/>
      <c r="U102" s="23"/>
      <c r="V102" s="1"/>
    </row>
    <row r="103" spans="1:22" x14ac:dyDescent="0.35">
      <c r="A103" s="32">
        <v>44652</v>
      </c>
      <c r="B103" s="4">
        <v>44671</v>
      </c>
      <c r="C103" s="1"/>
      <c r="D103" s="1"/>
      <c r="E103" s="2"/>
      <c r="F103" s="1" t="s">
        <v>156</v>
      </c>
      <c r="G103" s="1" t="s">
        <v>4</v>
      </c>
      <c r="H103" s="1" t="s">
        <v>5</v>
      </c>
      <c r="I103" s="1" t="s">
        <v>6</v>
      </c>
      <c r="J103" s="1">
        <f>VLOOKUP(Tabla1[[#This Row],[GASTO]],MasterLists!$C$5:$D$245,2,FALSE)</f>
        <v>6290002903</v>
      </c>
      <c r="K103" s="5">
        <v>40</v>
      </c>
      <c r="L103" s="7">
        <v>0</v>
      </c>
      <c r="M103" s="5">
        <f t="shared" ref="M103:M134" si="10">L103*K103</f>
        <v>0</v>
      </c>
      <c r="N103" s="12"/>
      <c r="O103" s="5">
        <f t="shared" si="8"/>
        <v>0</v>
      </c>
      <c r="P103" s="5">
        <f t="shared" si="9"/>
        <v>40</v>
      </c>
      <c r="Q103" s="1" t="s">
        <v>78</v>
      </c>
      <c r="R103" s="4">
        <v>44671</v>
      </c>
      <c r="S103" s="1" t="s">
        <v>55</v>
      </c>
      <c r="T103" s="1"/>
      <c r="U103" s="23"/>
      <c r="V103" s="1"/>
    </row>
    <row r="104" spans="1:22" x14ac:dyDescent="0.35">
      <c r="A104" s="32">
        <v>44652</v>
      </c>
      <c r="B104" s="4">
        <v>44675</v>
      </c>
      <c r="C104" s="1"/>
      <c r="D104" s="1"/>
      <c r="E104" s="2"/>
      <c r="F104" s="1" t="s">
        <v>156</v>
      </c>
      <c r="G104" s="1" t="s">
        <v>4</v>
      </c>
      <c r="H104" s="1" t="s">
        <v>5</v>
      </c>
      <c r="I104" s="1" t="s">
        <v>6</v>
      </c>
      <c r="J104" s="1">
        <f>VLOOKUP(Tabla1[[#This Row],[GASTO]],MasterLists!$C$5:$D$245,2,FALSE)</f>
        <v>6290002903</v>
      </c>
      <c r="K104" s="5">
        <v>70</v>
      </c>
      <c r="L104" s="7">
        <v>0</v>
      </c>
      <c r="M104" s="5">
        <f t="shared" si="10"/>
        <v>0</v>
      </c>
      <c r="N104" s="12"/>
      <c r="O104" s="5">
        <f t="shared" si="8"/>
        <v>0</v>
      </c>
      <c r="P104" s="5">
        <f t="shared" si="9"/>
        <v>70</v>
      </c>
      <c r="Q104" s="1" t="s">
        <v>78</v>
      </c>
      <c r="R104" s="4">
        <v>44675</v>
      </c>
      <c r="S104" s="1" t="s">
        <v>55</v>
      </c>
      <c r="T104" s="1"/>
      <c r="U104" s="23"/>
      <c r="V104" s="1"/>
    </row>
    <row r="105" spans="1:22" x14ac:dyDescent="0.35">
      <c r="B105" s="4"/>
      <c r="C105" s="34"/>
      <c r="D105" s="39"/>
      <c r="E105" s="35"/>
      <c r="F105" s="34"/>
      <c r="G105" s="34"/>
      <c r="H105" s="34" t="s">
        <v>5</v>
      </c>
      <c r="I105" s="34"/>
      <c r="J105" s="34" t="e">
        <f>VLOOKUP(Tabla1[[#This Row],[GASTO]],MasterLists!$C$5:$D$245,2,FALSE)</f>
        <v>#N/A</v>
      </c>
      <c r="K105" s="36"/>
      <c r="L105" s="37"/>
      <c r="M105" s="36">
        <f t="shared" si="10"/>
        <v>0</v>
      </c>
      <c r="N105" s="42"/>
      <c r="O105" s="5">
        <f t="shared" si="8"/>
        <v>0</v>
      </c>
      <c r="P105" s="36">
        <f t="shared" si="9"/>
        <v>0</v>
      </c>
      <c r="Q105" s="34"/>
      <c r="R105" s="33"/>
      <c r="S105" s="34"/>
      <c r="T105" s="34"/>
      <c r="U105" s="38"/>
      <c r="V105" s="1"/>
    </row>
    <row r="106" spans="1:22" x14ac:dyDescent="0.35">
      <c r="A106" s="32">
        <v>44682</v>
      </c>
      <c r="B106" s="33">
        <v>44680</v>
      </c>
      <c r="E106" s="35"/>
      <c r="F106" s="34" t="s">
        <v>13</v>
      </c>
      <c r="G106" s="34" t="s">
        <v>4</v>
      </c>
      <c r="H106" s="34" t="s">
        <v>5</v>
      </c>
      <c r="I106" s="34" t="s">
        <v>6</v>
      </c>
      <c r="J106" s="34">
        <f>VLOOKUP(Tabla1[[#This Row],[GASTO]],MasterLists!$C$5:$D$245,2,FALSE)</f>
        <v>6290002903</v>
      </c>
      <c r="K106" s="36">
        <v>120</v>
      </c>
      <c r="L106" s="37">
        <v>0</v>
      </c>
      <c r="M106" s="36">
        <f t="shared" si="10"/>
        <v>0</v>
      </c>
      <c r="N106" s="42"/>
      <c r="O106" s="5">
        <f t="shared" ref="O106:O109" si="11">K106*N106</f>
        <v>0</v>
      </c>
      <c r="P106" s="36">
        <f t="shared" si="9"/>
        <v>120</v>
      </c>
      <c r="Q106" s="34" t="s">
        <v>58</v>
      </c>
      <c r="R106" s="33">
        <v>44701</v>
      </c>
      <c r="S106" s="34" t="s">
        <v>126</v>
      </c>
      <c r="U106" s="38"/>
      <c r="V106" s="1"/>
    </row>
    <row r="107" spans="1:22" x14ac:dyDescent="0.35">
      <c r="A107" s="32">
        <v>44682</v>
      </c>
      <c r="B107" s="33">
        <v>44680</v>
      </c>
      <c r="E107" s="35"/>
      <c r="F107" s="34" t="s">
        <v>157</v>
      </c>
      <c r="G107" s="34" t="s">
        <v>52</v>
      </c>
      <c r="H107" s="34" t="s">
        <v>5</v>
      </c>
      <c r="I107" s="34" t="s">
        <v>75</v>
      </c>
      <c r="J107" s="34">
        <f>VLOOKUP(Tabla1[[#This Row],[GASTO]],MasterLists!$C$5:$D$245,2,FALSE)</f>
        <v>6290000902</v>
      </c>
      <c r="K107" s="36">
        <v>21</v>
      </c>
      <c r="L107" s="37">
        <v>0.21</v>
      </c>
      <c r="M107" s="36">
        <f t="shared" si="10"/>
        <v>4.41</v>
      </c>
      <c r="N107" s="42"/>
      <c r="O107" s="5">
        <f t="shared" si="11"/>
        <v>0</v>
      </c>
      <c r="P107" s="36">
        <f t="shared" si="9"/>
        <v>25.41</v>
      </c>
      <c r="Q107" s="34" t="s">
        <v>54</v>
      </c>
      <c r="R107" s="33"/>
      <c r="S107" s="34" t="s">
        <v>55</v>
      </c>
      <c r="T107" s="34"/>
      <c r="U107" s="38"/>
      <c r="V107" s="1"/>
    </row>
    <row r="108" spans="1:22" x14ac:dyDescent="0.35">
      <c r="A108" s="32">
        <v>44682</v>
      </c>
      <c r="B108" s="33">
        <v>44693</v>
      </c>
      <c r="C108" s="34"/>
      <c r="E108" s="2"/>
      <c r="F108" t="s">
        <v>158</v>
      </c>
      <c r="G108" t="s">
        <v>4</v>
      </c>
      <c r="H108" t="s">
        <v>5</v>
      </c>
      <c r="I108" t="s">
        <v>61</v>
      </c>
      <c r="J108">
        <f>VLOOKUP(Tabla1[[#This Row],[GASTO]],MasterLists!$C$5:$D$245,2,FALSE)</f>
        <v>6290000903</v>
      </c>
      <c r="K108" s="10">
        <v>2955.75</v>
      </c>
      <c r="L108" s="37"/>
      <c r="M108" s="36">
        <f t="shared" si="10"/>
        <v>0</v>
      </c>
      <c r="N108" s="42"/>
      <c r="O108" s="5">
        <f t="shared" si="11"/>
        <v>0</v>
      </c>
      <c r="P108" s="10">
        <f t="shared" si="9"/>
        <v>2955.75</v>
      </c>
      <c r="Q108" s="34" t="s">
        <v>58</v>
      </c>
      <c r="R108" s="33">
        <v>44701</v>
      </c>
      <c r="S108" s="34" t="s">
        <v>64</v>
      </c>
      <c r="U108" s="38"/>
      <c r="V108" s="1"/>
    </row>
    <row r="109" spans="1:22" x14ac:dyDescent="0.35">
      <c r="A109" s="32">
        <v>44682</v>
      </c>
      <c r="B109" s="33">
        <v>44711</v>
      </c>
      <c r="C109" s="1"/>
      <c r="D109" s="1"/>
      <c r="E109" s="2"/>
      <c r="F109" s="1" t="s">
        <v>159</v>
      </c>
      <c r="G109" s="34" t="s">
        <v>52</v>
      </c>
      <c r="H109" s="34" t="s">
        <v>5</v>
      </c>
      <c r="I109" s="34" t="s">
        <v>75</v>
      </c>
      <c r="J109" s="34">
        <f>VLOOKUP(Tabla1[[#This Row],[GASTO]],MasterLists!$C$5:$D$245,2,FALSE)</f>
        <v>6290000902</v>
      </c>
      <c r="K109" s="36">
        <v>30</v>
      </c>
      <c r="L109" s="37">
        <v>0.21</v>
      </c>
      <c r="M109" s="36">
        <f t="shared" si="10"/>
        <v>6.3</v>
      </c>
      <c r="N109" s="42"/>
      <c r="O109" s="5">
        <f t="shared" si="11"/>
        <v>0</v>
      </c>
      <c r="P109" s="36">
        <f t="shared" si="9"/>
        <v>36.299999999999997</v>
      </c>
      <c r="Q109" s="34" t="s">
        <v>54</v>
      </c>
      <c r="R109" s="33"/>
      <c r="S109" s="34" t="s">
        <v>55</v>
      </c>
      <c r="T109" s="34"/>
      <c r="U109" s="38"/>
      <c r="V109" s="1"/>
    </row>
    <row r="110" spans="1:22" x14ac:dyDescent="0.35">
      <c r="A110" s="32">
        <v>44682</v>
      </c>
      <c r="B110" s="33">
        <v>44700</v>
      </c>
      <c r="E110" s="35"/>
      <c r="F110" s="34" t="s">
        <v>160</v>
      </c>
      <c r="G110" s="34" t="s">
        <v>68</v>
      </c>
      <c r="H110" s="34" t="s">
        <v>5</v>
      </c>
      <c r="I110" s="34" t="s">
        <v>69</v>
      </c>
      <c r="J110" s="34">
        <f>VLOOKUP(Tabla1[[#This Row],[GASTO]],MasterLists!$C$5:$D$245,2,FALSE)</f>
        <v>6290004905</v>
      </c>
      <c r="K110" s="36">
        <v>111.63</v>
      </c>
      <c r="L110" s="37">
        <v>0.21</v>
      </c>
      <c r="M110" s="36">
        <f t="shared" si="10"/>
        <v>23.442299999999999</v>
      </c>
      <c r="N110" s="42"/>
      <c r="O110" s="5"/>
      <c r="P110" s="36">
        <f t="shared" si="9"/>
        <v>135.07229999999998</v>
      </c>
      <c r="Q110" s="34" t="s">
        <v>54</v>
      </c>
      <c r="R110" s="33">
        <v>44700</v>
      </c>
      <c r="S110" s="34" t="s">
        <v>64</v>
      </c>
      <c r="T110" s="34"/>
      <c r="U110" s="38"/>
      <c r="V110" s="1"/>
    </row>
    <row r="111" spans="1:22" x14ac:dyDescent="0.35">
      <c r="A111" s="32">
        <v>44682</v>
      </c>
      <c r="B111" s="33">
        <v>44682</v>
      </c>
      <c r="E111" s="35"/>
      <c r="F111" s="34" t="s">
        <v>161</v>
      </c>
      <c r="G111" s="34" t="s">
        <v>68</v>
      </c>
      <c r="H111" s="34" t="s">
        <v>5</v>
      </c>
      <c r="I111" s="34" t="s">
        <v>69</v>
      </c>
      <c r="J111" s="34">
        <f>VLOOKUP(Tabla1[[#This Row],[GASTO]],MasterLists!$C$5:$D$245,2,FALSE)</f>
        <v>6290004905</v>
      </c>
      <c r="K111" s="36">
        <v>387.40910000000002</v>
      </c>
      <c r="L111" s="37">
        <v>0.21</v>
      </c>
      <c r="M111" s="36">
        <f t="shared" si="10"/>
        <v>81.355911000000006</v>
      </c>
      <c r="N111" s="42"/>
      <c r="O111" s="5">
        <f t="shared" ref="O111:O143" si="12">K111*N111</f>
        <v>0</v>
      </c>
      <c r="P111" s="36">
        <f t="shared" si="9"/>
        <v>468.76501100000002</v>
      </c>
      <c r="Q111" s="34" t="s">
        <v>54</v>
      </c>
      <c r="R111" s="33">
        <v>44683</v>
      </c>
      <c r="S111" s="34" t="s">
        <v>55</v>
      </c>
      <c r="T111" s="34"/>
      <c r="U111" s="38"/>
      <c r="V111" s="1"/>
    </row>
    <row r="112" spans="1:22" x14ac:dyDescent="0.35">
      <c r="A112" s="32">
        <v>44682</v>
      </c>
      <c r="B112" s="33">
        <v>44700</v>
      </c>
      <c r="C112" s="1"/>
      <c r="D112" s="1"/>
      <c r="E112" s="35"/>
      <c r="F112" s="34" t="s">
        <v>16</v>
      </c>
      <c r="G112" s="34" t="s">
        <v>4</v>
      </c>
      <c r="H112" s="34" t="s">
        <v>5</v>
      </c>
      <c r="I112" s="34" t="s">
        <v>6</v>
      </c>
      <c r="J112" s="34">
        <f>VLOOKUP(Tabla1[[#This Row],[GASTO]],MasterLists!$C$5:$D$245,2,FALSE)</f>
        <v>6290002903</v>
      </c>
      <c r="K112" s="36">
        <v>1200</v>
      </c>
      <c r="L112" s="37">
        <v>0.21</v>
      </c>
      <c r="M112" s="36">
        <f t="shared" si="10"/>
        <v>252</v>
      </c>
      <c r="N112" s="42"/>
      <c r="O112" s="5">
        <f t="shared" si="12"/>
        <v>0</v>
      </c>
      <c r="P112" s="36">
        <f t="shared" si="9"/>
        <v>1452</v>
      </c>
      <c r="Q112" s="34" t="s">
        <v>58</v>
      </c>
      <c r="R112" s="33">
        <v>44732</v>
      </c>
      <c r="S112" s="1" t="s">
        <v>64</v>
      </c>
      <c r="U112" s="38"/>
      <c r="V112" s="1"/>
    </row>
    <row r="113" spans="1:22" x14ac:dyDescent="0.35">
      <c r="A113" s="32">
        <v>44682</v>
      </c>
      <c r="B113" s="33">
        <v>44695</v>
      </c>
      <c r="E113" s="40"/>
      <c r="F113" t="s">
        <v>162</v>
      </c>
      <c r="G113" s="34" t="s">
        <v>52</v>
      </c>
      <c r="H113" s="34" t="s">
        <v>5</v>
      </c>
      <c r="I113" s="34" t="s">
        <v>92</v>
      </c>
      <c r="J113" s="34">
        <f>VLOOKUP(Tabla1[[#This Row],[GASTO]],MasterLists!$C$5:$D$245,2,FALSE)</f>
        <v>6290005902</v>
      </c>
      <c r="K113" s="36">
        <v>101.34</v>
      </c>
      <c r="L113" s="37">
        <v>0.21</v>
      </c>
      <c r="M113" s="36">
        <f t="shared" si="10"/>
        <v>21.281400000000001</v>
      </c>
      <c r="N113" s="42"/>
      <c r="O113" s="5">
        <f t="shared" si="12"/>
        <v>0</v>
      </c>
      <c r="P113" s="36">
        <f t="shared" si="9"/>
        <v>122.62140000000001</v>
      </c>
      <c r="Q113" s="34" t="s">
        <v>58</v>
      </c>
      <c r="R113" s="33">
        <v>44762</v>
      </c>
      <c r="S113" s="34" t="s">
        <v>126</v>
      </c>
      <c r="U113" s="38"/>
      <c r="V113" s="1"/>
    </row>
    <row r="114" spans="1:22" x14ac:dyDescent="0.35">
      <c r="A114" s="32">
        <v>44682</v>
      </c>
      <c r="B114" s="33">
        <v>44684</v>
      </c>
      <c r="E114" s="35"/>
      <c r="F114" s="34" t="s">
        <v>163</v>
      </c>
      <c r="G114" s="34" t="s">
        <v>68</v>
      </c>
      <c r="H114" s="34" t="s">
        <v>5</v>
      </c>
      <c r="I114" s="34" t="s">
        <v>69</v>
      </c>
      <c r="J114" s="34">
        <f>VLOOKUP(Tabla1[[#This Row],[GASTO]],MasterLists!$C$5:$D$245,2,FALSE)</f>
        <v>6290004905</v>
      </c>
      <c r="K114" s="36">
        <v>255.5</v>
      </c>
      <c r="L114" s="37">
        <v>0.21</v>
      </c>
      <c r="M114" s="36">
        <f t="shared" si="10"/>
        <v>53.655000000000001</v>
      </c>
      <c r="N114" s="42"/>
      <c r="O114" s="5">
        <f t="shared" si="12"/>
        <v>0</v>
      </c>
      <c r="P114" s="36">
        <f t="shared" si="9"/>
        <v>309.15499999999997</v>
      </c>
      <c r="Q114" s="34" t="s">
        <v>54</v>
      </c>
      <c r="R114" s="33"/>
      <c r="S114" s="34" t="s">
        <v>126</v>
      </c>
      <c r="T114" s="34"/>
      <c r="U114" s="38"/>
      <c r="V114" s="1"/>
    </row>
    <row r="115" spans="1:22" x14ac:dyDescent="0.35">
      <c r="A115" s="32">
        <v>44713</v>
      </c>
      <c r="B115" s="33">
        <v>44713</v>
      </c>
      <c r="C115" s="1"/>
      <c r="D115" s="1"/>
      <c r="E115" s="35"/>
      <c r="F115" s="1" t="s">
        <v>164</v>
      </c>
      <c r="G115" s="34" t="s">
        <v>52</v>
      </c>
      <c r="H115" s="34" t="s">
        <v>5</v>
      </c>
      <c r="I115" s="34" t="s">
        <v>99</v>
      </c>
      <c r="J115" s="34">
        <f>VLOOKUP(Tabla1[[#This Row],[GASTO]],MasterLists!$C$5:$D$245,2,FALSE)</f>
        <v>6290018902</v>
      </c>
      <c r="K115" s="36">
        <v>3002</v>
      </c>
      <c r="L115" s="37">
        <v>0.21</v>
      </c>
      <c r="M115" s="36">
        <f t="shared" si="10"/>
        <v>630.41999999999996</v>
      </c>
      <c r="N115" s="42"/>
      <c r="O115" s="5">
        <f t="shared" si="12"/>
        <v>0</v>
      </c>
      <c r="P115" s="36">
        <f t="shared" ref="P115:P146" si="13">K115+M115-O115</f>
        <v>3632.42</v>
      </c>
      <c r="Q115" s="34" t="s">
        <v>54</v>
      </c>
      <c r="R115" s="33">
        <v>44713</v>
      </c>
      <c r="S115" s="34" t="s">
        <v>64</v>
      </c>
      <c r="T115" s="34"/>
      <c r="U115" s="38"/>
      <c r="V115" s="1"/>
    </row>
    <row r="116" spans="1:22" x14ac:dyDescent="0.35">
      <c r="A116" s="32">
        <v>44682</v>
      </c>
      <c r="B116" s="33">
        <v>44708</v>
      </c>
      <c r="E116" s="35"/>
      <c r="F116" s="34" t="s">
        <v>165</v>
      </c>
      <c r="G116" s="34" t="s">
        <v>166</v>
      </c>
      <c r="H116" s="34" t="s">
        <v>167</v>
      </c>
      <c r="I116" s="34" t="s">
        <v>168</v>
      </c>
      <c r="J116" s="34">
        <f>VLOOKUP(Tabla1[[#This Row],[GASTO]],MasterLists!$C$5:$D$245,2,FALSE)</f>
        <v>6002000200</v>
      </c>
      <c r="K116" s="36">
        <v>9.52</v>
      </c>
      <c r="L116" s="37">
        <v>0.04</v>
      </c>
      <c r="M116" s="36">
        <f t="shared" si="10"/>
        <v>0.38079999999999997</v>
      </c>
      <c r="N116" s="42"/>
      <c r="O116" s="5">
        <f t="shared" si="12"/>
        <v>0</v>
      </c>
      <c r="P116" s="36">
        <f t="shared" si="13"/>
        <v>9.9008000000000003</v>
      </c>
      <c r="Q116" s="34" t="s">
        <v>58</v>
      </c>
      <c r="R116" s="33">
        <v>44762</v>
      </c>
      <c r="S116" s="34" t="s">
        <v>126</v>
      </c>
      <c r="U116" s="38"/>
      <c r="V116" s="1"/>
    </row>
    <row r="117" spans="1:22" x14ac:dyDescent="0.35">
      <c r="A117" s="32">
        <v>44682</v>
      </c>
      <c r="B117" s="33">
        <v>44708</v>
      </c>
      <c r="E117" s="35"/>
      <c r="F117" s="34" t="s">
        <v>165</v>
      </c>
      <c r="G117" s="34" t="s">
        <v>166</v>
      </c>
      <c r="H117" s="34" t="s">
        <v>167</v>
      </c>
      <c r="I117" s="34" t="s">
        <v>168</v>
      </c>
      <c r="J117" s="34">
        <f>VLOOKUP(Tabla1[[#This Row],[GASTO]],MasterLists!$C$5:$D$245,2,FALSE)</f>
        <v>6002000200</v>
      </c>
      <c r="K117" s="36">
        <v>130.13</v>
      </c>
      <c r="L117" s="37">
        <v>0.1</v>
      </c>
      <c r="M117" s="36">
        <f t="shared" si="10"/>
        <v>13.013</v>
      </c>
      <c r="N117" s="42"/>
      <c r="O117" s="5">
        <f t="shared" si="12"/>
        <v>0</v>
      </c>
      <c r="P117" s="36">
        <f t="shared" si="13"/>
        <v>143.143</v>
      </c>
      <c r="Q117" s="34" t="s">
        <v>58</v>
      </c>
      <c r="R117" s="33">
        <v>44762</v>
      </c>
      <c r="S117" s="34" t="s">
        <v>126</v>
      </c>
      <c r="U117" s="38"/>
      <c r="V117" s="1"/>
    </row>
    <row r="118" spans="1:22" x14ac:dyDescent="0.35">
      <c r="A118" s="32">
        <v>44682</v>
      </c>
      <c r="B118" s="33">
        <v>44708</v>
      </c>
      <c r="E118" s="35"/>
      <c r="F118" s="34" t="s">
        <v>165</v>
      </c>
      <c r="G118" s="34" t="s">
        <v>166</v>
      </c>
      <c r="H118" s="34" t="s">
        <v>167</v>
      </c>
      <c r="I118" s="34" t="s">
        <v>168</v>
      </c>
      <c r="J118" s="34">
        <f>VLOOKUP(Tabla1[[#This Row],[GASTO]],MasterLists!$C$5:$D$245,2,FALSE)</f>
        <v>6002000200</v>
      </c>
      <c r="K118" s="36">
        <v>14.98</v>
      </c>
      <c r="L118" s="37">
        <v>0.21</v>
      </c>
      <c r="M118" s="36">
        <f t="shared" si="10"/>
        <v>3.1457999999999999</v>
      </c>
      <c r="N118" s="42"/>
      <c r="O118" s="5">
        <f t="shared" si="12"/>
        <v>0</v>
      </c>
      <c r="P118" s="36">
        <f t="shared" si="13"/>
        <v>18.125800000000002</v>
      </c>
      <c r="Q118" s="34" t="s">
        <v>58</v>
      </c>
      <c r="R118" s="33">
        <v>44762</v>
      </c>
      <c r="S118" s="34" t="s">
        <v>126</v>
      </c>
      <c r="U118" s="38"/>
      <c r="V118" s="1"/>
    </row>
    <row r="119" spans="1:22" x14ac:dyDescent="0.35">
      <c r="A119" s="32">
        <v>44682</v>
      </c>
      <c r="B119" s="33">
        <v>44698</v>
      </c>
      <c r="C119" s="1"/>
      <c r="D119" s="1"/>
      <c r="E119" s="41"/>
      <c r="F119" s="34" t="s">
        <v>24</v>
      </c>
      <c r="G119" s="34" t="s">
        <v>4</v>
      </c>
      <c r="H119" s="34" t="s">
        <v>5</v>
      </c>
      <c r="I119" s="34" t="s">
        <v>6</v>
      </c>
      <c r="J119" s="34">
        <f>VLOOKUP(Tabla1[[#This Row],[GASTO]],MasterLists!$C$5:$D$245,2,FALSE)</f>
        <v>6290002903</v>
      </c>
      <c r="K119" s="36">
        <v>222.48</v>
      </c>
      <c r="L119" s="37">
        <v>0.21</v>
      </c>
      <c r="M119" s="36">
        <f t="shared" si="10"/>
        <v>46.720799999999997</v>
      </c>
      <c r="N119" s="42">
        <v>0.15</v>
      </c>
      <c r="O119" s="5">
        <f t="shared" si="12"/>
        <v>33.372</v>
      </c>
      <c r="P119" s="36">
        <f t="shared" si="13"/>
        <v>235.82879999999994</v>
      </c>
      <c r="Q119" s="34" t="s">
        <v>58</v>
      </c>
      <c r="R119" s="33">
        <v>44732</v>
      </c>
      <c r="S119" s="34" t="s">
        <v>64</v>
      </c>
      <c r="T119" s="1"/>
      <c r="U119" s="38"/>
      <c r="V119" s="1"/>
    </row>
    <row r="120" spans="1:22" x14ac:dyDescent="0.35">
      <c r="A120" s="32">
        <v>44682</v>
      </c>
      <c r="B120" s="33">
        <v>44700</v>
      </c>
      <c r="E120" s="43"/>
      <c r="F120" t="s">
        <v>22</v>
      </c>
      <c r="G120" t="s">
        <v>4</v>
      </c>
      <c r="H120" t="s">
        <v>5</v>
      </c>
      <c r="I120" t="s">
        <v>6</v>
      </c>
      <c r="J120">
        <f>VLOOKUP(Tabla1[[#This Row],[GASTO]],MasterLists!$C$5:$D$245,2,FALSE)</f>
        <v>6290002903</v>
      </c>
      <c r="K120" s="9">
        <v>1191.68</v>
      </c>
      <c r="L120" s="7">
        <v>0.21</v>
      </c>
      <c r="M120" s="5">
        <f t="shared" si="10"/>
        <v>250.25280000000001</v>
      </c>
      <c r="N120" s="12">
        <v>0.15</v>
      </c>
      <c r="O120" s="5">
        <f t="shared" si="12"/>
        <v>178.75200000000001</v>
      </c>
      <c r="P120" s="5">
        <f t="shared" si="13"/>
        <v>1263.1808000000001</v>
      </c>
      <c r="Q120" s="34" t="s">
        <v>58</v>
      </c>
      <c r="R120" s="33">
        <v>44732</v>
      </c>
      <c r="S120" s="34" t="s">
        <v>64</v>
      </c>
      <c r="T120" s="1"/>
      <c r="U120" s="23"/>
      <c r="V120" s="1"/>
    </row>
    <row r="121" spans="1:22" x14ac:dyDescent="0.35">
      <c r="A121" s="32">
        <v>44682</v>
      </c>
      <c r="B121" s="33">
        <v>44704</v>
      </c>
      <c r="E121" s="43"/>
      <c r="F121" t="s">
        <v>22</v>
      </c>
      <c r="G121" t="s">
        <v>4</v>
      </c>
      <c r="H121" t="s">
        <v>5</v>
      </c>
      <c r="I121" t="s">
        <v>6</v>
      </c>
      <c r="J121">
        <f>VLOOKUP(Tabla1[[#This Row],[GASTO]],MasterLists!$C$5:$D$245,2,FALSE)</f>
        <v>6290002903</v>
      </c>
      <c r="K121" s="9">
        <v>341.56</v>
      </c>
      <c r="L121" s="7">
        <v>0.21</v>
      </c>
      <c r="M121" s="5">
        <f t="shared" si="10"/>
        <v>71.727599999999995</v>
      </c>
      <c r="N121" s="12">
        <v>0.15</v>
      </c>
      <c r="O121" s="5">
        <f t="shared" si="12"/>
        <v>51.234000000000002</v>
      </c>
      <c r="P121" s="5">
        <f t="shared" si="13"/>
        <v>362.05360000000002</v>
      </c>
      <c r="Q121" s="34" t="s">
        <v>58</v>
      </c>
      <c r="R121" s="33">
        <v>44732</v>
      </c>
      <c r="S121" s="34" t="s">
        <v>64</v>
      </c>
      <c r="T121" s="1"/>
      <c r="U121" s="23"/>
      <c r="V121" s="1"/>
    </row>
    <row r="122" spans="1:22" x14ac:dyDescent="0.35">
      <c r="A122" s="32">
        <v>44682</v>
      </c>
      <c r="B122" s="33">
        <v>44706</v>
      </c>
      <c r="E122" s="43"/>
      <c r="F122" t="s">
        <v>23</v>
      </c>
      <c r="G122" t="s">
        <v>4</v>
      </c>
      <c r="H122" t="s">
        <v>5</v>
      </c>
      <c r="I122" t="s">
        <v>6</v>
      </c>
      <c r="J122">
        <f>VLOOKUP(Tabla1[[#This Row],[GASTO]],MasterLists!$C$5:$D$245,2,FALSE)</f>
        <v>6290002903</v>
      </c>
      <c r="K122" s="9">
        <v>508.76</v>
      </c>
      <c r="L122" s="7">
        <v>0.21</v>
      </c>
      <c r="M122" s="5">
        <f t="shared" si="10"/>
        <v>106.83959999999999</v>
      </c>
      <c r="N122" s="12">
        <v>0.15</v>
      </c>
      <c r="O122" s="5">
        <f t="shared" si="12"/>
        <v>76.313999999999993</v>
      </c>
      <c r="P122" s="5">
        <f t="shared" si="13"/>
        <v>539.28560000000004</v>
      </c>
      <c r="Q122" s="34" t="s">
        <v>58</v>
      </c>
      <c r="R122" s="33">
        <v>44732</v>
      </c>
      <c r="S122" s="34" t="s">
        <v>64</v>
      </c>
      <c r="T122" s="1"/>
      <c r="U122" s="23"/>
      <c r="V122" s="1"/>
    </row>
    <row r="123" spans="1:22" x14ac:dyDescent="0.35">
      <c r="A123" s="32">
        <v>44682</v>
      </c>
      <c r="B123" s="33">
        <v>44700</v>
      </c>
      <c r="E123" s="2"/>
      <c r="F123" s="1" t="s">
        <v>169</v>
      </c>
      <c r="G123" s="1" t="s">
        <v>4</v>
      </c>
      <c r="H123" s="1" t="s">
        <v>5</v>
      </c>
      <c r="I123" s="1" t="s">
        <v>77</v>
      </c>
      <c r="J123" s="1">
        <f>VLOOKUP(Tabla1[[#This Row],[GASTO]],MasterLists!$C$5:$D$245,2,FALSE)</f>
        <v>6290004903</v>
      </c>
      <c r="K123" s="45">
        <v>7950</v>
      </c>
      <c r="L123" s="7">
        <v>0</v>
      </c>
      <c r="M123" s="44">
        <f t="shared" si="10"/>
        <v>0</v>
      </c>
      <c r="N123" s="12"/>
      <c r="O123" s="44">
        <f t="shared" si="12"/>
        <v>0</v>
      </c>
      <c r="P123" s="45">
        <f t="shared" si="13"/>
        <v>7950</v>
      </c>
      <c r="Q123" s="1" t="s">
        <v>58</v>
      </c>
      <c r="R123" s="4">
        <v>44701</v>
      </c>
      <c r="S123" s="1" t="s">
        <v>170</v>
      </c>
      <c r="U123" s="23"/>
      <c r="V123" s="1"/>
    </row>
    <row r="124" spans="1:22" x14ac:dyDescent="0.35">
      <c r="A124" s="32">
        <v>44682</v>
      </c>
      <c r="B124" s="4">
        <v>44706</v>
      </c>
      <c r="E124" s="2"/>
      <c r="F124" s="1" t="s">
        <v>14</v>
      </c>
      <c r="G124" s="1" t="s">
        <v>4</v>
      </c>
      <c r="H124" s="1" t="s">
        <v>5</v>
      </c>
      <c r="I124" s="1" t="s">
        <v>6</v>
      </c>
      <c r="J124" s="1">
        <f>VLOOKUP(Tabla1[[#This Row],[GASTO]],MasterLists!$C$5:$D$245,2,FALSE)</f>
        <v>6290002903</v>
      </c>
      <c r="K124" s="5">
        <v>1050</v>
      </c>
      <c r="L124" s="7">
        <v>0.21</v>
      </c>
      <c r="M124" s="5">
        <f t="shared" si="10"/>
        <v>220.5</v>
      </c>
      <c r="N124" s="12"/>
      <c r="O124" s="5">
        <f t="shared" si="12"/>
        <v>0</v>
      </c>
      <c r="P124" s="5">
        <f t="shared" si="13"/>
        <v>1270.5</v>
      </c>
      <c r="Q124" s="1" t="s">
        <v>58</v>
      </c>
      <c r="R124" s="4">
        <v>44762</v>
      </c>
      <c r="S124" s="1" t="s">
        <v>126</v>
      </c>
      <c r="U124" s="23"/>
      <c r="V124" s="1"/>
    </row>
    <row r="125" spans="1:22" x14ac:dyDescent="0.35">
      <c r="A125" s="32">
        <v>44682</v>
      </c>
      <c r="B125" s="4">
        <v>44705</v>
      </c>
      <c r="E125" s="2"/>
      <c r="F125" s="1" t="s">
        <v>171</v>
      </c>
      <c r="G125" s="1" t="s">
        <v>4</v>
      </c>
      <c r="H125" s="1" t="s">
        <v>5</v>
      </c>
      <c r="I125" s="1" t="s">
        <v>77</v>
      </c>
      <c r="J125" s="1">
        <f>VLOOKUP(Tabla1[[#This Row],[GASTO]],MasterLists!$C$5:$D$245,2,FALSE)</f>
        <v>6290004903</v>
      </c>
      <c r="K125" s="5">
        <v>583.64</v>
      </c>
      <c r="L125" s="7">
        <v>0.1</v>
      </c>
      <c r="M125" s="5">
        <f t="shared" si="10"/>
        <v>58.364000000000004</v>
      </c>
      <c r="N125" s="12"/>
      <c r="O125" s="5">
        <f t="shared" si="12"/>
        <v>0</v>
      </c>
      <c r="P125" s="5">
        <f t="shared" si="13"/>
        <v>642.00400000000002</v>
      </c>
      <c r="Q125" s="1" t="s">
        <v>58</v>
      </c>
      <c r="R125" s="4">
        <v>44732</v>
      </c>
      <c r="S125" s="1" t="s">
        <v>64</v>
      </c>
      <c r="U125" s="23"/>
      <c r="V125" s="1"/>
    </row>
    <row r="126" spans="1:22" x14ac:dyDescent="0.35">
      <c r="A126" s="32">
        <v>44682</v>
      </c>
      <c r="B126" s="4">
        <v>44681</v>
      </c>
      <c r="E126" s="2"/>
      <c r="F126" s="1" t="s">
        <v>3</v>
      </c>
      <c r="G126" s="1" t="s">
        <v>4</v>
      </c>
      <c r="H126" s="1" t="s">
        <v>5</v>
      </c>
      <c r="I126" s="1" t="s">
        <v>6</v>
      </c>
      <c r="J126" s="1">
        <f>VLOOKUP(Tabla1[[#This Row],[GASTO]],MasterLists!$C$5:$D$245,2,FALSE)</f>
        <v>6290002903</v>
      </c>
      <c r="K126" s="5">
        <v>4275</v>
      </c>
      <c r="L126" s="7">
        <v>0.21</v>
      </c>
      <c r="M126" s="5">
        <f t="shared" si="10"/>
        <v>897.75</v>
      </c>
      <c r="N126" s="12"/>
      <c r="O126" s="5">
        <f t="shared" si="12"/>
        <v>0</v>
      </c>
      <c r="P126" s="5">
        <f t="shared" si="13"/>
        <v>5172.75</v>
      </c>
      <c r="Q126" s="1" t="s">
        <v>58</v>
      </c>
      <c r="R126" s="4">
        <v>44701</v>
      </c>
      <c r="S126" s="1" t="s">
        <v>64</v>
      </c>
      <c r="U126" s="23"/>
      <c r="V126" s="1"/>
    </row>
    <row r="127" spans="1:22" x14ac:dyDescent="0.35">
      <c r="A127" s="32">
        <v>44682</v>
      </c>
      <c r="B127" s="4">
        <v>44681</v>
      </c>
      <c r="C127" s="1"/>
      <c r="D127" s="1"/>
      <c r="E127" s="2"/>
      <c r="F127" s="1" t="s">
        <v>18</v>
      </c>
      <c r="G127" s="1" t="s">
        <v>4</v>
      </c>
      <c r="H127" s="1" t="s">
        <v>5</v>
      </c>
      <c r="I127" s="1" t="s">
        <v>6</v>
      </c>
      <c r="J127" s="1">
        <f>VLOOKUP(Tabla1[[#This Row],[GASTO]],MasterLists!$C$5:$D$245,2,FALSE)</f>
        <v>6290002903</v>
      </c>
      <c r="K127" s="5">
        <v>7100</v>
      </c>
      <c r="L127" s="7">
        <v>0.21</v>
      </c>
      <c r="M127" s="5">
        <f t="shared" si="10"/>
        <v>1491</v>
      </c>
      <c r="N127" s="12"/>
      <c r="O127" s="5">
        <f t="shared" si="12"/>
        <v>0</v>
      </c>
      <c r="P127" s="5">
        <f t="shared" si="13"/>
        <v>8591</v>
      </c>
      <c r="Q127" s="1" t="s">
        <v>58</v>
      </c>
      <c r="R127" s="4">
        <v>44701</v>
      </c>
      <c r="S127" s="1" t="s">
        <v>64</v>
      </c>
      <c r="U127" s="23"/>
      <c r="V127" s="1"/>
    </row>
    <row r="128" spans="1:22" x14ac:dyDescent="0.35">
      <c r="A128" s="32">
        <v>44682</v>
      </c>
      <c r="B128" s="4">
        <v>44711</v>
      </c>
      <c r="C128" s="1"/>
      <c r="D128" s="1"/>
      <c r="E128" s="2"/>
      <c r="F128" s="34" t="s">
        <v>165</v>
      </c>
      <c r="G128" s="34" t="s">
        <v>166</v>
      </c>
      <c r="H128" s="34" t="s">
        <v>167</v>
      </c>
      <c r="I128" s="34" t="s">
        <v>168</v>
      </c>
      <c r="J128" s="34">
        <f>VLOOKUP(Tabla1[[#This Row],[GASTO]],MasterLists!$C$5:$D$245,2,FALSE)</f>
        <v>6002000200</v>
      </c>
      <c r="K128" s="5">
        <v>145.07</v>
      </c>
      <c r="L128" s="7">
        <v>0.04</v>
      </c>
      <c r="M128" s="5">
        <f t="shared" si="10"/>
        <v>5.8027999999999995</v>
      </c>
      <c r="N128" s="12"/>
      <c r="O128" s="5">
        <f t="shared" si="12"/>
        <v>0</v>
      </c>
      <c r="P128" s="5">
        <f t="shared" si="13"/>
        <v>150.87279999999998</v>
      </c>
      <c r="Q128" s="1" t="s">
        <v>58</v>
      </c>
      <c r="R128" s="4">
        <v>44762</v>
      </c>
      <c r="S128" s="1" t="s">
        <v>126</v>
      </c>
      <c r="T128" s="1"/>
      <c r="U128" s="23"/>
      <c r="V128" s="1"/>
    </row>
    <row r="129" spans="1:22" x14ac:dyDescent="0.35">
      <c r="A129" s="32">
        <v>44682</v>
      </c>
      <c r="B129" s="4">
        <v>44711</v>
      </c>
      <c r="C129" s="1"/>
      <c r="D129" s="1"/>
      <c r="E129" s="2"/>
      <c r="F129" s="34" t="s">
        <v>165</v>
      </c>
      <c r="G129" s="34" t="s">
        <v>166</v>
      </c>
      <c r="H129" s="34" t="s">
        <v>167</v>
      </c>
      <c r="I129" s="34" t="s">
        <v>168</v>
      </c>
      <c r="J129" s="34">
        <f>VLOOKUP(Tabla1[[#This Row],[GASTO]],MasterLists!$C$5:$D$245,2,FALSE)</f>
        <v>6002000200</v>
      </c>
      <c r="K129" s="5">
        <v>55.43</v>
      </c>
      <c r="L129" s="7">
        <v>0.1</v>
      </c>
      <c r="M129" s="5">
        <f t="shared" si="10"/>
        <v>5.5430000000000001</v>
      </c>
      <c r="N129" s="12"/>
      <c r="O129" s="5">
        <f t="shared" si="12"/>
        <v>0</v>
      </c>
      <c r="P129" s="5">
        <f t="shared" si="13"/>
        <v>60.972999999999999</v>
      </c>
      <c r="Q129" s="1" t="s">
        <v>58</v>
      </c>
      <c r="R129" s="4">
        <v>44762</v>
      </c>
      <c r="S129" s="1" t="s">
        <v>126</v>
      </c>
      <c r="T129" s="1"/>
      <c r="U129" s="23"/>
      <c r="V129" s="1"/>
    </row>
    <row r="130" spans="1:22" x14ac:dyDescent="0.35">
      <c r="A130" s="32">
        <v>44682</v>
      </c>
      <c r="B130" s="4">
        <v>44711</v>
      </c>
      <c r="E130" s="2"/>
      <c r="F130" s="34" t="s">
        <v>165</v>
      </c>
      <c r="G130" s="34" t="s">
        <v>166</v>
      </c>
      <c r="H130" s="34" t="s">
        <v>167</v>
      </c>
      <c r="I130" s="34" t="s">
        <v>168</v>
      </c>
      <c r="J130" s="34">
        <f>VLOOKUP(Tabla1[[#This Row],[GASTO]],MasterLists!$C$5:$D$245,2,FALSE)</f>
        <v>6002000200</v>
      </c>
      <c r="K130" s="5">
        <v>18.8</v>
      </c>
      <c r="L130" s="7">
        <v>0.04</v>
      </c>
      <c r="M130" s="5">
        <f t="shared" si="10"/>
        <v>0.752</v>
      </c>
      <c r="N130" s="12"/>
      <c r="O130" s="5">
        <f t="shared" si="12"/>
        <v>0</v>
      </c>
      <c r="P130" s="5">
        <f t="shared" si="13"/>
        <v>19.552</v>
      </c>
      <c r="Q130" s="1" t="s">
        <v>58</v>
      </c>
      <c r="R130" s="33">
        <v>44762</v>
      </c>
      <c r="S130" s="34" t="s">
        <v>126</v>
      </c>
      <c r="U130" s="38"/>
      <c r="V130" s="1"/>
    </row>
    <row r="131" spans="1:22" x14ac:dyDescent="0.35">
      <c r="A131" s="32">
        <v>44682</v>
      </c>
      <c r="B131" s="33">
        <v>44711</v>
      </c>
      <c r="E131" s="2"/>
      <c r="F131" s="34" t="s">
        <v>165</v>
      </c>
      <c r="G131" s="34" t="s">
        <v>166</v>
      </c>
      <c r="H131" s="34" t="s">
        <v>167</v>
      </c>
      <c r="I131" s="34" t="s">
        <v>168</v>
      </c>
      <c r="J131" s="34">
        <f>VLOOKUP(Tabla1[[#This Row],[GASTO]],MasterLists!$C$5:$D$245,2,FALSE)</f>
        <v>6002000200</v>
      </c>
      <c r="K131" s="5">
        <v>36.020000000000003</v>
      </c>
      <c r="L131" s="7">
        <v>0.1</v>
      </c>
      <c r="M131" s="5">
        <f t="shared" si="10"/>
        <v>3.6020000000000003</v>
      </c>
      <c r="N131" s="12"/>
      <c r="O131" s="5">
        <f t="shared" si="12"/>
        <v>0</v>
      </c>
      <c r="P131" s="5">
        <f t="shared" si="13"/>
        <v>39.622</v>
      </c>
      <c r="Q131" s="1" t="s">
        <v>58</v>
      </c>
      <c r="R131" s="33">
        <v>44762</v>
      </c>
      <c r="S131" s="34" t="s">
        <v>126</v>
      </c>
      <c r="U131" s="38"/>
      <c r="V131" s="1"/>
    </row>
    <row r="132" spans="1:22" x14ac:dyDescent="0.35">
      <c r="A132" s="32">
        <v>44682</v>
      </c>
      <c r="B132" s="33">
        <v>44711</v>
      </c>
      <c r="E132" s="2"/>
      <c r="F132" s="34" t="s">
        <v>165</v>
      </c>
      <c r="G132" s="34" t="s">
        <v>166</v>
      </c>
      <c r="H132" s="34" t="s">
        <v>167</v>
      </c>
      <c r="I132" s="34" t="s">
        <v>168</v>
      </c>
      <c r="J132" s="34">
        <f>VLOOKUP(Tabla1[[#This Row],[GASTO]],MasterLists!$C$5:$D$245,2,FALSE)</f>
        <v>6002000200</v>
      </c>
      <c r="K132" s="5">
        <v>47.98</v>
      </c>
      <c r="L132" s="7">
        <v>0.21</v>
      </c>
      <c r="M132" s="5">
        <f t="shared" si="10"/>
        <v>10.075799999999999</v>
      </c>
      <c r="N132" s="12"/>
      <c r="O132" s="5">
        <f t="shared" si="12"/>
        <v>0</v>
      </c>
      <c r="P132" s="5">
        <f t="shared" si="13"/>
        <v>58.055799999999998</v>
      </c>
      <c r="Q132" s="1" t="s">
        <v>58</v>
      </c>
      <c r="R132" s="33">
        <v>44762</v>
      </c>
      <c r="S132" s="34" t="s">
        <v>126</v>
      </c>
      <c r="U132" s="38"/>
      <c r="V132" s="1"/>
    </row>
    <row r="133" spans="1:22" x14ac:dyDescent="0.35">
      <c r="A133" s="32">
        <v>44682</v>
      </c>
      <c r="B133" s="33">
        <v>44681</v>
      </c>
      <c r="C133" s="1"/>
      <c r="D133" s="56"/>
      <c r="E133" s="2"/>
      <c r="F133" s="1" t="s">
        <v>27</v>
      </c>
      <c r="G133" s="57" t="s">
        <v>4</v>
      </c>
      <c r="H133" s="57" t="s">
        <v>5</v>
      </c>
      <c r="I133" s="57" t="s">
        <v>6</v>
      </c>
      <c r="J133" s="57">
        <f>VLOOKUP(Tabla1[[#This Row],[GASTO]],MasterLists!$C$5:$D$245,2,FALSE)</f>
        <v>6290002903</v>
      </c>
      <c r="K133" s="5">
        <v>6.05</v>
      </c>
      <c r="L133" s="7">
        <v>0</v>
      </c>
      <c r="M133" s="5">
        <f t="shared" si="10"/>
        <v>0</v>
      </c>
      <c r="N133" s="12"/>
      <c r="O133" s="5">
        <f t="shared" si="12"/>
        <v>0</v>
      </c>
      <c r="P133" s="5">
        <f t="shared" si="13"/>
        <v>6.05</v>
      </c>
      <c r="Q133" s="1" t="s">
        <v>58</v>
      </c>
      <c r="R133" s="4">
        <v>44732</v>
      </c>
      <c r="S133" s="1" t="s">
        <v>55</v>
      </c>
      <c r="U133" s="23"/>
      <c r="V133" s="1"/>
    </row>
    <row r="134" spans="1:22" x14ac:dyDescent="0.35">
      <c r="A134" s="32">
        <v>44682</v>
      </c>
      <c r="B134" s="4">
        <v>44681</v>
      </c>
      <c r="C134" s="1"/>
      <c r="D134" s="56"/>
      <c r="E134" s="2"/>
      <c r="F134" s="1" t="s">
        <v>26</v>
      </c>
      <c r="G134" s="57" t="s">
        <v>4</v>
      </c>
      <c r="H134" s="57" t="s">
        <v>5</v>
      </c>
      <c r="I134" s="57" t="s">
        <v>6</v>
      </c>
      <c r="J134" s="57">
        <f>VLOOKUP(Tabla1[[#This Row],[GASTO]],MasterLists!$C$5:$D$245,2,FALSE)</f>
        <v>6290002903</v>
      </c>
      <c r="K134" s="5">
        <v>100.19</v>
      </c>
      <c r="L134" s="7">
        <v>0</v>
      </c>
      <c r="M134" s="5">
        <f t="shared" si="10"/>
        <v>0</v>
      </c>
      <c r="N134" s="12"/>
      <c r="O134" s="5">
        <f t="shared" si="12"/>
        <v>0</v>
      </c>
      <c r="P134" s="5">
        <f t="shared" si="13"/>
        <v>100.19</v>
      </c>
      <c r="Q134" s="1" t="s">
        <v>58</v>
      </c>
      <c r="R134" s="4">
        <v>44732</v>
      </c>
      <c r="S134" s="1" t="s">
        <v>64</v>
      </c>
      <c r="U134" s="23"/>
      <c r="V134" s="1"/>
    </row>
    <row r="135" spans="1:22" x14ac:dyDescent="0.35">
      <c r="A135" s="32">
        <v>44682</v>
      </c>
      <c r="B135" s="4">
        <v>44712</v>
      </c>
      <c r="C135" s="1"/>
      <c r="D135" s="1"/>
      <c r="E135" s="2"/>
      <c r="F135" s="34" t="s">
        <v>165</v>
      </c>
      <c r="G135" s="34" t="s">
        <v>166</v>
      </c>
      <c r="H135" s="34" t="s">
        <v>167</v>
      </c>
      <c r="I135" s="34" t="s">
        <v>168</v>
      </c>
      <c r="J135" s="34">
        <f>VLOOKUP(Tabla1[[#This Row],[GASTO]],MasterLists!$C$5:$D$245,2,FALSE)</f>
        <v>6002000200</v>
      </c>
      <c r="K135" s="5">
        <v>2.67</v>
      </c>
      <c r="L135" s="7">
        <v>0.04</v>
      </c>
      <c r="M135" s="5">
        <f t="shared" ref="M135:M151" si="14">L135*K135</f>
        <v>0.10680000000000001</v>
      </c>
      <c r="N135" s="12"/>
      <c r="O135" s="5">
        <f t="shared" si="12"/>
        <v>0</v>
      </c>
      <c r="P135" s="5">
        <f t="shared" si="13"/>
        <v>2.7767999999999997</v>
      </c>
      <c r="Q135" s="1" t="s">
        <v>58</v>
      </c>
      <c r="R135" s="4">
        <v>44762</v>
      </c>
      <c r="S135" s="1" t="s">
        <v>126</v>
      </c>
      <c r="T135" s="1"/>
      <c r="U135" s="23"/>
      <c r="V135" s="1"/>
    </row>
    <row r="136" spans="1:22" x14ac:dyDescent="0.35">
      <c r="A136" s="32">
        <v>44682</v>
      </c>
      <c r="B136" s="4">
        <v>44712</v>
      </c>
      <c r="C136" s="1"/>
      <c r="D136" s="1"/>
      <c r="E136" s="2"/>
      <c r="F136" s="34" t="s">
        <v>165</v>
      </c>
      <c r="G136" s="34" t="s">
        <v>166</v>
      </c>
      <c r="H136" s="34" t="s">
        <v>167</v>
      </c>
      <c r="I136" s="34" t="s">
        <v>168</v>
      </c>
      <c r="J136" s="34">
        <f>VLOOKUP(Tabla1[[#This Row],[GASTO]],MasterLists!$C$5:$D$245,2,FALSE)</f>
        <v>6002000200</v>
      </c>
      <c r="K136" s="5">
        <v>417.24</v>
      </c>
      <c r="L136" s="7">
        <v>0.1</v>
      </c>
      <c r="M136" s="5">
        <f t="shared" si="14"/>
        <v>41.724000000000004</v>
      </c>
      <c r="N136" s="12"/>
      <c r="O136" s="5">
        <f t="shared" si="12"/>
        <v>0</v>
      </c>
      <c r="P136" s="5">
        <f t="shared" si="13"/>
        <v>458.964</v>
      </c>
      <c r="Q136" s="1" t="s">
        <v>58</v>
      </c>
      <c r="R136" s="4">
        <v>44762</v>
      </c>
      <c r="S136" s="1" t="s">
        <v>126</v>
      </c>
      <c r="T136" s="1"/>
      <c r="U136" s="23"/>
      <c r="V136" s="1"/>
    </row>
    <row r="137" spans="1:22" x14ac:dyDescent="0.35">
      <c r="A137" s="32">
        <v>44682</v>
      </c>
      <c r="B137" s="4">
        <v>44712</v>
      </c>
      <c r="C137" s="1"/>
      <c r="D137" s="1"/>
      <c r="E137" s="2"/>
      <c r="F137" s="1" t="s">
        <v>172</v>
      </c>
      <c r="G137" s="1" t="s">
        <v>52</v>
      </c>
      <c r="H137" s="1" t="s">
        <v>5</v>
      </c>
      <c r="I137" s="1" t="s">
        <v>63</v>
      </c>
      <c r="J137" s="1">
        <f>VLOOKUP(Tabla1[[#This Row],[GASTO]],MasterLists!$C$5:$D$245,2,FALSE)</f>
        <v>6290008902</v>
      </c>
      <c r="K137" s="5">
        <v>638</v>
      </c>
      <c r="L137" s="7">
        <v>0.21</v>
      </c>
      <c r="M137" s="5">
        <f t="shared" si="14"/>
        <v>133.97999999999999</v>
      </c>
      <c r="N137" s="12"/>
      <c r="O137" s="5">
        <f t="shared" si="12"/>
        <v>0</v>
      </c>
      <c r="P137" s="5">
        <f t="shared" si="13"/>
        <v>771.98</v>
      </c>
      <c r="Q137" s="1" t="s">
        <v>118</v>
      </c>
      <c r="R137" s="4">
        <v>44762</v>
      </c>
      <c r="S137" s="1" t="s">
        <v>126</v>
      </c>
      <c r="T137" s="1"/>
      <c r="U137" s="23"/>
      <c r="V137" s="1"/>
    </row>
    <row r="138" spans="1:22" x14ac:dyDescent="0.35">
      <c r="A138" s="32">
        <v>44682</v>
      </c>
      <c r="B138" s="4">
        <v>44711</v>
      </c>
      <c r="C138" s="1"/>
      <c r="D138" s="1"/>
      <c r="E138" s="2"/>
      <c r="F138" s="34" t="s">
        <v>173</v>
      </c>
      <c r="G138" s="1" t="s">
        <v>4</v>
      </c>
      <c r="H138" s="1" t="s">
        <v>5</v>
      </c>
      <c r="I138" s="1" t="s">
        <v>174</v>
      </c>
      <c r="J138" s="1">
        <f>VLOOKUP(Tabla1[[#This Row],[GASTO]],MasterLists!$C$5:$D$245,2,FALSE)</f>
        <v>6290003903</v>
      </c>
      <c r="K138" s="5">
        <v>290.91000000000003</v>
      </c>
      <c r="L138" s="7">
        <v>0.1</v>
      </c>
      <c r="M138" s="5">
        <f t="shared" si="14"/>
        <v>29.091000000000005</v>
      </c>
      <c r="N138" s="12"/>
      <c r="O138" s="5">
        <f t="shared" si="12"/>
        <v>0</v>
      </c>
      <c r="P138" s="5">
        <f t="shared" si="13"/>
        <v>320.00100000000003</v>
      </c>
      <c r="Q138" s="1" t="s">
        <v>58</v>
      </c>
      <c r="R138" s="4">
        <v>44732</v>
      </c>
      <c r="S138" s="1" t="s">
        <v>64</v>
      </c>
      <c r="T138" s="1"/>
      <c r="U138" s="23"/>
      <c r="V138" s="1"/>
    </row>
    <row r="139" spans="1:22" x14ac:dyDescent="0.35">
      <c r="A139" s="32">
        <v>44682</v>
      </c>
      <c r="B139" s="4">
        <v>44711</v>
      </c>
      <c r="C139" s="1"/>
      <c r="D139" s="1"/>
      <c r="E139" s="2"/>
      <c r="F139" s="1" t="s">
        <v>175</v>
      </c>
      <c r="G139" s="1" t="s">
        <v>4</v>
      </c>
      <c r="H139" s="1" t="s">
        <v>5</v>
      </c>
      <c r="I139" s="1" t="s">
        <v>174</v>
      </c>
      <c r="J139" s="1">
        <f>VLOOKUP(Tabla1[[#This Row],[GASTO]],MasterLists!$C$5:$D$245,2,FALSE)</f>
        <v>6290003903</v>
      </c>
      <c r="K139" s="5">
        <v>436.36</v>
      </c>
      <c r="L139" s="7">
        <v>0.1</v>
      </c>
      <c r="M139" s="5">
        <f t="shared" si="14"/>
        <v>43.636000000000003</v>
      </c>
      <c r="N139" s="12"/>
      <c r="O139" s="5">
        <f t="shared" si="12"/>
        <v>0</v>
      </c>
      <c r="P139" s="5">
        <f t="shared" si="13"/>
        <v>479.99600000000004</v>
      </c>
      <c r="Q139" s="1" t="s">
        <v>58</v>
      </c>
      <c r="R139" s="4">
        <v>44732</v>
      </c>
      <c r="S139" s="1" t="s">
        <v>64</v>
      </c>
      <c r="T139" s="1"/>
      <c r="U139" s="23"/>
      <c r="V139" s="1"/>
    </row>
    <row r="140" spans="1:22" x14ac:dyDescent="0.35">
      <c r="A140" s="32">
        <v>44682</v>
      </c>
      <c r="B140" s="4">
        <v>44711</v>
      </c>
      <c r="C140" s="1"/>
      <c r="D140" s="1"/>
      <c r="E140" s="2"/>
      <c r="F140" s="1" t="s">
        <v>176</v>
      </c>
      <c r="G140" s="1" t="s">
        <v>4</v>
      </c>
      <c r="H140" s="1" t="s">
        <v>5</v>
      </c>
      <c r="I140" s="1" t="s">
        <v>174</v>
      </c>
      <c r="J140" s="1">
        <f>VLOOKUP(Tabla1[[#This Row],[GASTO]],MasterLists!$C$5:$D$245,2,FALSE)</f>
        <v>6290003903</v>
      </c>
      <c r="K140" s="5">
        <v>436.36</v>
      </c>
      <c r="L140" s="7">
        <v>0.1</v>
      </c>
      <c r="M140" s="5">
        <f t="shared" si="14"/>
        <v>43.636000000000003</v>
      </c>
      <c r="N140" s="12"/>
      <c r="O140" s="5">
        <f t="shared" si="12"/>
        <v>0</v>
      </c>
      <c r="P140" s="5">
        <f t="shared" si="13"/>
        <v>479.99600000000004</v>
      </c>
      <c r="Q140" s="1" t="s">
        <v>58</v>
      </c>
      <c r="R140" s="4">
        <v>44732</v>
      </c>
      <c r="S140" s="1" t="s">
        <v>64</v>
      </c>
      <c r="T140" s="1"/>
      <c r="U140" s="23"/>
      <c r="V140" s="1"/>
    </row>
    <row r="141" spans="1:22" x14ac:dyDescent="0.35">
      <c r="A141" s="32">
        <v>44682</v>
      </c>
      <c r="B141" s="4">
        <v>44711</v>
      </c>
      <c r="C141" s="1"/>
      <c r="D141" s="1"/>
      <c r="E141" s="2"/>
      <c r="F141" s="1" t="s">
        <v>177</v>
      </c>
      <c r="G141" s="1" t="s">
        <v>4</v>
      </c>
      <c r="H141" s="1" t="s">
        <v>5</v>
      </c>
      <c r="I141" s="1" t="s">
        <v>174</v>
      </c>
      <c r="J141" s="1">
        <f>VLOOKUP(Tabla1[[#This Row],[GASTO]],MasterLists!$C$5:$D$245,2,FALSE)</f>
        <v>6290003903</v>
      </c>
      <c r="K141" s="5">
        <v>25</v>
      </c>
      <c r="L141" s="7">
        <v>0.1</v>
      </c>
      <c r="M141" s="5">
        <f t="shared" si="14"/>
        <v>2.5</v>
      </c>
      <c r="N141" s="12"/>
      <c r="O141" s="5">
        <f t="shared" si="12"/>
        <v>0</v>
      </c>
      <c r="P141" s="5">
        <f t="shared" si="13"/>
        <v>27.5</v>
      </c>
      <c r="Q141" s="1" t="s">
        <v>58</v>
      </c>
      <c r="R141" s="4">
        <v>44732</v>
      </c>
      <c r="S141" s="1" t="s">
        <v>64</v>
      </c>
      <c r="T141" s="1"/>
      <c r="U141" s="23"/>
      <c r="V141" s="1"/>
    </row>
    <row r="142" spans="1:22" x14ac:dyDescent="0.35">
      <c r="A142" s="32">
        <v>44734</v>
      </c>
      <c r="B142" s="4">
        <v>44714</v>
      </c>
      <c r="C142" s="1"/>
      <c r="D142" s="1"/>
      <c r="E142" s="2"/>
      <c r="F142" s="1" t="s">
        <v>178</v>
      </c>
      <c r="G142" s="1" t="s">
        <v>4</v>
      </c>
      <c r="H142" s="1" t="s">
        <v>5</v>
      </c>
      <c r="I142" s="1" t="s">
        <v>61</v>
      </c>
      <c r="J142" s="1">
        <f>VLOOKUP(Tabla1[[#This Row],[GASTO]],MasterLists!$C$5:$D$245,2,FALSE)</f>
        <v>6290000903</v>
      </c>
      <c r="K142" s="10">
        <v>2000</v>
      </c>
      <c r="L142" s="7">
        <v>0</v>
      </c>
      <c r="M142" s="5">
        <f t="shared" si="14"/>
        <v>0</v>
      </c>
      <c r="N142" s="12"/>
      <c r="O142" s="5">
        <f t="shared" si="12"/>
        <v>0</v>
      </c>
      <c r="P142" s="10">
        <f t="shared" si="13"/>
        <v>2000</v>
      </c>
      <c r="Q142" s="1" t="s">
        <v>118</v>
      </c>
      <c r="R142" s="4">
        <v>44732</v>
      </c>
      <c r="S142" s="1" t="s">
        <v>179</v>
      </c>
      <c r="T142" s="1"/>
      <c r="U142" s="23"/>
      <c r="V142" s="1"/>
    </row>
    <row r="143" spans="1:22" x14ac:dyDescent="0.35">
      <c r="A143" s="32">
        <v>44713</v>
      </c>
      <c r="B143" s="4">
        <v>44713</v>
      </c>
      <c r="E143" s="2"/>
      <c r="F143" s="1" t="s">
        <v>132</v>
      </c>
      <c r="G143" s="1" t="s">
        <v>52</v>
      </c>
      <c r="H143" s="1" t="s">
        <v>5</v>
      </c>
      <c r="I143" s="1" t="s">
        <v>106</v>
      </c>
      <c r="J143" s="1">
        <f>VLOOKUP(Tabla1[[#This Row],[GASTO]],MasterLists!$C$5:$D$245,2,FALSE)</f>
        <v>6290019902</v>
      </c>
      <c r="K143" s="5">
        <v>292.20999999999998</v>
      </c>
      <c r="L143" s="7">
        <v>0.21</v>
      </c>
      <c r="M143" s="5">
        <f t="shared" si="14"/>
        <v>61.364099999999993</v>
      </c>
      <c r="N143" s="12"/>
      <c r="O143" s="5">
        <f t="shared" si="12"/>
        <v>0</v>
      </c>
      <c r="P143" s="5">
        <f t="shared" si="13"/>
        <v>353.57409999999999</v>
      </c>
      <c r="Q143" s="1" t="s">
        <v>54</v>
      </c>
      <c r="R143" s="4">
        <v>44713</v>
      </c>
      <c r="S143" s="1" t="s">
        <v>64</v>
      </c>
      <c r="T143" s="1"/>
      <c r="U143" s="23"/>
      <c r="V143" s="1"/>
    </row>
    <row r="144" spans="1:22" x14ac:dyDescent="0.35">
      <c r="A144" s="32">
        <v>44713</v>
      </c>
      <c r="B144" s="4">
        <v>44684</v>
      </c>
      <c r="C144" s="1"/>
      <c r="D144" s="1"/>
      <c r="E144" s="2"/>
      <c r="F144" s="1" t="s">
        <v>180</v>
      </c>
      <c r="G144" s="1" t="s">
        <v>52</v>
      </c>
      <c r="H144" s="1" t="s">
        <v>5</v>
      </c>
      <c r="I144" s="1" t="s">
        <v>63</v>
      </c>
      <c r="J144" s="1">
        <f>VLOOKUP(Tabla1[[#This Row],[GASTO]],MasterLists!$C$5:$D$245,2,FALSE)</f>
        <v>6290008902</v>
      </c>
      <c r="K144" s="5">
        <v>33.28</v>
      </c>
      <c r="L144" s="7">
        <v>0</v>
      </c>
      <c r="M144" s="5">
        <f t="shared" si="14"/>
        <v>0</v>
      </c>
      <c r="N144" s="12"/>
      <c r="O144" s="5">
        <v>0</v>
      </c>
      <c r="P144" s="5">
        <f t="shared" si="13"/>
        <v>33.28</v>
      </c>
      <c r="Q144" s="1" t="s">
        <v>58</v>
      </c>
      <c r="R144" s="4">
        <v>44762</v>
      </c>
      <c r="S144" s="1" t="s">
        <v>126</v>
      </c>
      <c r="T144" s="1"/>
      <c r="U144" s="23"/>
      <c r="V144" s="1"/>
    </row>
    <row r="145" spans="1:22" x14ac:dyDescent="0.35">
      <c r="A145" s="32">
        <v>44713</v>
      </c>
      <c r="B145" s="4">
        <v>44713</v>
      </c>
      <c r="C145" s="1"/>
      <c r="D145" s="1"/>
      <c r="E145" s="2"/>
      <c r="F145" s="1" t="s">
        <v>181</v>
      </c>
      <c r="G145" s="1" t="s">
        <v>52</v>
      </c>
      <c r="H145" s="1" t="s">
        <v>5</v>
      </c>
      <c r="I145" s="1" t="s">
        <v>63</v>
      </c>
      <c r="J145" s="1">
        <f>VLOOKUP(Tabla1[[#This Row],[GASTO]],MasterLists!$C$5:$D$245,2,FALSE)</f>
        <v>6290008902</v>
      </c>
      <c r="K145" s="5">
        <v>1950</v>
      </c>
      <c r="L145" s="7">
        <v>0.21</v>
      </c>
      <c r="M145" s="5">
        <f t="shared" si="14"/>
        <v>409.5</v>
      </c>
      <c r="N145" s="12"/>
      <c r="O145" s="5">
        <f t="shared" ref="O145:O150" si="15">K145*N145</f>
        <v>0</v>
      </c>
      <c r="P145" s="5">
        <f t="shared" si="13"/>
        <v>2359.5</v>
      </c>
      <c r="Q145" s="1" t="s">
        <v>58</v>
      </c>
      <c r="R145" s="4">
        <v>44793</v>
      </c>
      <c r="S145" s="1" t="s">
        <v>126</v>
      </c>
      <c r="T145" s="1"/>
      <c r="U145" s="23"/>
      <c r="V145" s="1"/>
    </row>
    <row r="146" spans="1:22" x14ac:dyDescent="0.35">
      <c r="A146" s="32">
        <v>44713</v>
      </c>
      <c r="B146" s="4">
        <v>44713</v>
      </c>
      <c r="C146" s="1"/>
      <c r="D146" s="15"/>
      <c r="E146" s="22"/>
      <c r="F146" s="34" t="s">
        <v>165</v>
      </c>
      <c r="G146" s="1" t="s">
        <v>52</v>
      </c>
      <c r="H146" s="1" t="s">
        <v>5</v>
      </c>
      <c r="I146" s="1" t="s">
        <v>53</v>
      </c>
      <c r="J146" s="1">
        <f>VLOOKUP(Tabla1[[#This Row],[GASTO]],MasterLists!$C$5:$D$245,2,FALSE)</f>
        <v>6290016902</v>
      </c>
      <c r="K146" s="5">
        <v>284</v>
      </c>
      <c r="L146" s="7">
        <v>0.1</v>
      </c>
      <c r="M146" s="5">
        <f t="shared" si="14"/>
        <v>28.400000000000002</v>
      </c>
      <c r="N146" s="12"/>
      <c r="O146" s="5">
        <f t="shared" si="15"/>
        <v>0</v>
      </c>
      <c r="P146" s="5">
        <f t="shared" si="13"/>
        <v>312.39999999999998</v>
      </c>
      <c r="Q146" s="1" t="s">
        <v>118</v>
      </c>
      <c r="R146" s="4">
        <v>44793</v>
      </c>
      <c r="S146" s="1" t="s">
        <v>126</v>
      </c>
      <c r="T146" s="1"/>
      <c r="U146" s="23"/>
      <c r="V146" s="1"/>
    </row>
    <row r="147" spans="1:22" x14ac:dyDescent="0.35">
      <c r="A147" s="32">
        <v>44682</v>
      </c>
      <c r="B147" s="4">
        <v>44712</v>
      </c>
      <c r="C147" s="1"/>
      <c r="D147" s="15"/>
      <c r="E147" s="2"/>
      <c r="F147" s="1" t="s">
        <v>182</v>
      </c>
      <c r="G147" s="1" t="s">
        <v>166</v>
      </c>
      <c r="H147" s="1" t="s">
        <v>5</v>
      </c>
      <c r="I147" s="1" t="s">
        <v>183</v>
      </c>
      <c r="J147" s="1">
        <f>VLOOKUP(Tabla1[[#This Row],[GASTO]],MasterLists!$C$5:$D$245,2,FALSE)</f>
        <v>6292013200</v>
      </c>
      <c r="K147" s="5">
        <v>205.9</v>
      </c>
      <c r="L147" s="7">
        <v>0.21</v>
      </c>
      <c r="M147" s="5">
        <f t="shared" si="14"/>
        <v>43.238999999999997</v>
      </c>
      <c r="N147" s="12"/>
      <c r="O147" s="5">
        <f t="shared" si="15"/>
        <v>0</v>
      </c>
      <c r="P147" s="5">
        <f t="shared" ref="P147:P151" si="16">K147+M147-O147</f>
        <v>249.13900000000001</v>
      </c>
      <c r="Q147" s="1" t="s">
        <v>58</v>
      </c>
      <c r="R147" s="4">
        <v>44762</v>
      </c>
      <c r="S147" s="1" t="s">
        <v>126</v>
      </c>
      <c r="U147" s="23"/>
      <c r="V147" s="1"/>
    </row>
    <row r="148" spans="1:22" x14ac:dyDescent="0.35">
      <c r="A148" s="32">
        <v>44682</v>
      </c>
      <c r="B148" s="4">
        <v>44712</v>
      </c>
      <c r="E148" s="2"/>
      <c r="F148" s="1" t="s">
        <v>7</v>
      </c>
      <c r="G148" s="1" t="s">
        <v>4</v>
      </c>
      <c r="H148" s="1" t="s">
        <v>5</v>
      </c>
      <c r="I148" s="1" t="s">
        <v>6</v>
      </c>
      <c r="J148" s="1">
        <f>VLOOKUP(Tabla1[[#This Row],[GASTO]],MasterLists!$C$5:$D$245,2,FALSE)</f>
        <v>6290002903</v>
      </c>
      <c r="K148" s="5">
        <v>4275</v>
      </c>
      <c r="L148" s="7">
        <v>0.21</v>
      </c>
      <c r="M148" s="5">
        <f t="shared" si="14"/>
        <v>897.75</v>
      </c>
      <c r="N148" s="12"/>
      <c r="O148" s="5">
        <f t="shared" si="15"/>
        <v>0</v>
      </c>
      <c r="P148" s="5">
        <f t="shared" si="16"/>
        <v>5172.75</v>
      </c>
      <c r="Q148" s="1" t="s">
        <v>58</v>
      </c>
      <c r="R148" s="4">
        <v>44732</v>
      </c>
      <c r="S148" s="1" t="s">
        <v>64</v>
      </c>
      <c r="U148" s="23"/>
      <c r="V148" s="1"/>
    </row>
    <row r="149" spans="1:22" x14ac:dyDescent="0.35">
      <c r="A149" s="32">
        <v>44682</v>
      </c>
      <c r="B149" s="4">
        <v>44681</v>
      </c>
      <c r="C149" s="1"/>
      <c r="D149" s="1"/>
      <c r="E149" s="2"/>
      <c r="F149" s="1" t="s">
        <v>11</v>
      </c>
      <c r="G149" s="1" t="s">
        <v>4</v>
      </c>
      <c r="H149" s="1" t="s">
        <v>5</v>
      </c>
      <c r="I149" s="1" t="s">
        <v>6</v>
      </c>
      <c r="J149" s="1">
        <f>VLOOKUP(Tabla1[[#This Row],[GASTO]],MasterLists!$C$5:$D$245,2,FALSE)</f>
        <v>6290002903</v>
      </c>
      <c r="K149" s="5">
        <v>719.08</v>
      </c>
      <c r="L149" s="7"/>
      <c r="M149" s="5">
        <f t="shared" si="14"/>
        <v>0</v>
      </c>
      <c r="N149" s="12"/>
      <c r="O149" s="5">
        <f t="shared" si="15"/>
        <v>0</v>
      </c>
      <c r="P149" s="5">
        <f t="shared" si="16"/>
        <v>719.08</v>
      </c>
      <c r="Q149" s="1" t="s">
        <v>78</v>
      </c>
      <c r="R149" s="4"/>
      <c r="S149" s="1" t="s">
        <v>55</v>
      </c>
      <c r="T149" s="1"/>
      <c r="U149" s="23"/>
      <c r="V149" s="1"/>
    </row>
    <row r="150" spans="1:22" x14ac:dyDescent="0.35">
      <c r="A150" s="32">
        <v>44682</v>
      </c>
      <c r="B150" s="4">
        <v>44712</v>
      </c>
      <c r="C150" s="1"/>
      <c r="D150" s="1"/>
      <c r="E150" s="2"/>
      <c r="F150" s="1" t="s">
        <v>11</v>
      </c>
      <c r="G150" s="1" t="s">
        <v>4</v>
      </c>
      <c r="H150" s="1" t="s">
        <v>5</v>
      </c>
      <c r="I150" s="1" t="s">
        <v>6</v>
      </c>
      <c r="J150" s="1">
        <f>VLOOKUP(Tabla1[[#This Row],[GASTO]],MasterLists!$C$5:$D$245,2,FALSE)</f>
        <v>6290002903</v>
      </c>
      <c r="K150" s="5">
        <v>3479.23</v>
      </c>
      <c r="L150" s="7"/>
      <c r="M150" s="5">
        <f t="shared" si="14"/>
        <v>0</v>
      </c>
      <c r="N150" s="12"/>
      <c r="O150" s="5">
        <f t="shared" si="15"/>
        <v>0</v>
      </c>
      <c r="P150" s="5">
        <f t="shared" si="16"/>
        <v>3479.23</v>
      </c>
      <c r="Q150" s="1" t="s">
        <v>78</v>
      </c>
      <c r="R150" s="4"/>
      <c r="S150" s="1" t="s">
        <v>55</v>
      </c>
      <c r="T150" s="1"/>
      <c r="U150" s="23"/>
      <c r="V150" s="1"/>
    </row>
    <row r="151" spans="1:22" x14ac:dyDescent="0.35">
      <c r="A151" s="32">
        <v>44713</v>
      </c>
      <c r="B151" s="4">
        <v>44713</v>
      </c>
      <c r="C151" s="1"/>
      <c r="D151" s="1"/>
      <c r="E151" s="2"/>
      <c r="F151" s="1" t="s">
        <v>184</v>
      </c>
      <c r="G151" s="1" t="s">
        <v>52</v>
      </c>
      <c r="H151" s="1" t="s">
        <v>5</v>
      </c>
      <c r="I151" s="1" t="s">
        <v>75</v>
      </c>
      <c r="J151" s="1">
        <f>VLOOKUP(Tabla1[[#This Row],[GASTO]],MasterLists!$C$5:$D$245,2,FALSE)</f>
        <v>6290000902</v>
      </c>
      <c r="K151" s="5">
        <v>226.55</v>
      </c>
      <c r="L151" s="7">
        <v>0</v>
      </c>
      <c r="M151" s="5">
        <f t="shared" si="14"/>
        <v>0</v>
      </c>
      <c r="N151" s="12"/>
      <c r="O151" s="5">
        <v>0</v>
      </c>
      <c r="P151" s="5">
        <f t="shared" si="16"/>
        <v>226.55</v>
      </c>
      <c r="Q151" s="1" t="s">
        <v>185</v>
      </c>
      <c r="R151" s="4"/>
      <c r="S151" s="1" t="s">
        <v>55</v>
      </c>
      <c r="T151" s="1"/>
      <c r="U151" s="23"/>
      <c r="V151" s="1"/>
    </row>
    <row r="152" spans="1:22" x14ac:dyDescent="0.35">
      <c r="A152" s="32">
        <v>44713</v>
      </c>
      <c r="B152" s="4">
        <v>44713</v>
      </c>
      <c r="C152" s="1"/>
      <c r="D152" s="1"/>
      <c r="E152" s="2"/>
      <c r="F152" s="1" t="s">
        <v>134</v>
      </c>
      <c r="G152" s="1" t="s">
        <v>52</v>
      </c>
      <c r="H152" s="1" t="s">
        <v>5</v>
      </c>
      <c r="I152" s="1" t="s">
        <v>63</v>
      </c>
      <c r="J152" s="1">
        <f>VLOOKUP(Tabla1[[#This Row],[GASTO]],MasterLists!$C$5:$D$245,2,FALSE)</f>
        <v>6290008902</v>
      </c>
      <c r="K152" s="5">
        <v>633.46</v>
      </c>
      <c r="L152" s="7">
        <v>0</v>
      </c>
      <c r="M152" s="5">
        <v>0</v>
      </c>
      <c r="N152" s="12"/>
      <c r="O152" s="5">
        <v>0</v>
      </c>
      <c r="P152" s="5">
        <v>633.46</v>
      </c>
      <c r="Q152" s="1" t="s">
        <v>54</v>
      </c>
      <c r="R152" s="4"/>
      <c r="S152" s="1" t="s">
        <v>54</v>
      </c>
      <c r="T152" s="1"/>
      <c r="U152" s="23"/>
      <c r="V152" s="1"/>
    </row>
    <row r="153" spans="1:22" x14ac:dyDescent="0.35">
      <c r="A153" s="32">
        <v>44713</v>
      </c>
      <c r="B153" s="4">
        <v>44713</v>
      </c>
      <c r="C153" s="1"/>
      <c r="D153" s="1"/>
      <c r="E153" s="2"/>
      <c r="F153" s="1" t="s">
        <v>134</v>
      </c>
      <c r="G153" s="1" t="s">
        <v>52</v>
      </c>
      <c r="H153" s="1" t="s">
        <v>5</v>
      </c>
      <c r="I153" s="1" t="s">
        <v>63</v>
      </c>
      <c r="J153" s="1">
        <f>VLOOKUP(Tabla1[[#This Row],[GASTO]],MasterLists!$C$5:$D$245,2,FALSE)</f>
        <v>6290008902</v>
      </c>
      <c r="K153" s="5">
        <v>488</v>
      </c>
      <c r="L153" s="7">
        <v>0.21</v>
      </c>
      <c r="M153" s="5">
        <f t="shared" ref="M153:M161" si="17">L153*K153</f>
        <v>102.47999999999999</v>
      </c>
      <c r="N153" s="12"/>
      <c r="O153" s="5">
        <v>0</v>
      </c>
      <c r="P153" s="5">
        <f t="shared" ref="P153:P190" si="18">K153+M153-O153</f>
        <v>590.48</v>
      </c>
      <c r="Q153" s="1" t="s">
        <v>185</v>
      </c>
      <c r="R153" s="4"/>
      <c r="S153" s="1" t="s">
        <v>54</v>
      </c>
      <c r="T153" s="1"/>
      <c r="U153" s="23"/>
      <c r="V153" s="1"/>
    </row>
    <row r="154" spans="1:22" x14ac:dyDescent="0.35">
      <c r="A154" s="32">
        <v>44719</v>
      </c>
      <c r="B154" s="4">
        <v>44719</v>
      </c>
      <c r="C154" s="1"/>
      <c r="D154" s="1"/>
      <c r="E154" s="2"/>
      <c r="F154" s="34" t="s">
        <v>165</v>
      </c>
      <c r="G154" s="34" t="s">
        <v>166</v>
      </c>
      <c r="H154" s="34" t="s">
        <v>167</v>
      </c>
      <c r="I154" s="34" t="s">
        <v>168</v>
      </c>
      <c r="J154" s="34">
        <f>VLOOKUP(Tabla1[[#This Row],[GASTO]],MasterLists!$C$5:$D$245,2,FALSE)</f>
        <v>6002000200</v>
      </c>
      <c r="K154" s="5">
        <v>67.400000000000006</v>
      </c>
      <c r="L154" s="7">
        <v>0.1</v>
      </c>
      <c r="M154" s="5">
        <f t="shared" si="17"/>
        <v>6.7400000000000011</v>
      </c>
      <c r="N154" s="12"/>
      <c r="O154" s="5">
        <f>K154*N154</f>
        <v>0</v>
      </c>
      <c r="P154" s="5">
        <f t="shared" si="18"/>
        <v>74.14</v>
      </c>
      <c r="Q154" s="1" t="s">
        <v>58</v>
      </c>
      <c r="R154" s="4">
        <v>44762</v>
      </c>
      <c r="S154" s="1" t="s">
        <v>126</v>
      </c>
      <c r="T154" s="1"/>
      <c r="U154" s="23"/>
      <c r="V154" s="1"/>
    </row>
    <row r="155" spans="1:22" x14ac:dyDescent="0.35">
      <c r="A155" s="32">
        <v>44682</v>
      </c>
      <c r="B155" s="4">
        <v>44712</v>
      </c>
      <c r="C155" s="1"/>
      <c r="D155" s="1"/>
      <c r="E155" s="2"/>
      <c r="F155" s="1" t="s">
        <v>186</v>
      </c>
      <c r="G155" s="1" t="s">
        <v>52</v>
      </c>
      <c r="H155" s="1" t="s">
        <v>5</v>
      </c>
      <c r="I155" s="1" t="s">
        <v>146</v>
      </c>
      <c r="J155" s="1">
        <f>VLOOKUP(Tabla1[[#This Row],[GASTO]],MasterLists!$C$5:$D$245,2,FALSE)</f>
        <v>6290007902</v>
      </c>
      <c r="K155" s="5">
        <v>8.02</v>
      </c>
      <c r="L155" s="7">
        <v>0.21</v>
      </c>
      <c r="M155" s="5">
        <f t="shared" si="17"/>
        <v>1.6841999999999999</v>
      </c>
      <c r="N155" s="12"/>
      <c r="O155" s="5">
        <f>K155*N155</f>
        <v>0</v>
      </c>
      <c r="P155" s="5">
        <f t="shared" si="18"/>
        <v>9.7042000000000002</v>
      </c>
      <c r="Q155" s="1" t="s">
        <v>58</v>
      </c>
      <c r="R155" s="4">
        <v>44732</v>
      </c>
      <c r="S155" s="1" t="s">
        <v>64</v>
      </c>
      <c r="T155" s="1"/>
      <c r="U155" s="23"/>
      <c r="V155" s="1"/>
    </row>
    <row r="156" spans="1:22" x14ac:dyDescent="0.35">
      <c r="A156" s="32">
        <v>44713</v>
      </c>
      <c r="B156" s="4">
        <v>44720</v>
      </c>
      <c r="C156" s="34"/>
      <c r="D156" s="34"/>
      <c r="E156" s="35"/>
      <c r="F156" s="34" t="s">
        <v>165</v>
      </c>
      <c r="G156" s="58" t="s">
        <v>166</v>
      </c>
      <c r="H156" s="58" t="s">
        <v>167</v>
      </c>
      <c r="I156" s="58" t="s">
        <v>168</v>
      </c>
      <c r="J156" s="58">
        <f>VLOOKUP(Tabla1[[#This Row],[GASTO]],MasterLists!$C$5:$D$245,2,FALSE)</f>
        <v>6002000200</v>
      </c>
      <c r="K156" s="36">
        <v>801.27</v>
      </c>
      <c r="L156" s="37">
        <v>0.1</v>
      </c>
      <c r="M156" s="36">
        <f t="shared" si="17"/>
        <v>80.12700000000001</v>
      </c>
      <c r="N156" s="42"/>
      <c r="O156" s="36">
        <v>0</v>
      </c>
      <c r="P156" s="36">
        <f t="shared" si="18"/>
        <v>881.39699999999993</v>
      </c>
      <c r="Q156" s="34" t="s">
        <v>58</v>
      </c>
      <c r="R156" s="33">
        <v>44722</v>
      </c>
      <c r="S156" s="34" t="s">
        <v>55</v>
      </c>
      <c r="T156" s="34"/>
      <c r="U156" s="23"/>
      <c r="V156" s="1"/>
    </row>
    <row r="157" spans="1:22" x14ac:dyDescent="0.35">
      <c r="A157" s="32">
        <v>44682</v>
      </c>
      <c r="B157" s="33">
        <v>44712</v>
      </c>
      <c r="C157" s="1"/>
      <c r="D157" s="1"/>
      <c r="E157" s="35"/>
      <c r="F157" s="1" t="s">
        <v>18</v>
      </c>
      <c r="G157" s="34" t="s">
        <v>4</v>
      </c>
      <c r="H157" s="34" t="s">
        <v>5</v>
      </c>
      <c r="I157" s="34" t="s">
        <v>6</v>
      </c>
      <c r="J157" s="34">
        <f>VLOOKUP(Tabla1[[#This Row],[GASTO]],MasterLists!$C$5:$D$245,2,FALSE)</f>
        <v>6290002903</v>
      </c>
      <c r="K157" s="36">
        <v>7100</v>
      </c>
      <c r="L157" s="37">
        <v>0.21</v>
      </c>
      <c r="M157" s="36">
        <f t="shared" si="17"/>
        <v>1491</v>
      </c>
      <c r="N157" s="42"/>
      <c r="O157" s="5">
        <f>K157*N157</f>
        <v>0</v>
      </c>
      <c r="P157" s="36">
        <f t="shared" si="18"/>
        <v>8591</v>
      </c>
      <c r="Q157" s="1" t="s">
        <v>58</v>
      </c>
      <c r="R157" s="33">
        <v>44732</v>
      </c>
      <c r="S157" s="34" t="s">
        <v>64</v>
      </c>
      <c r="U157" s="23"/>
      <c r="V157" s="1"/>
    </row>
    <row r="158" spans="1:22" x14ac:dyDescent="0.35">
      <c r="A158" s="32">
        <v>44682</v>
      </c>
      <c r="B158" s="33">
        <v>44712</v>
      </c>
      <c r="C158" s="34"/>
      <c r="D158" s="34"/>
      <c r="E158" s="46"/>
      <c r="F158" s="34" t="s">
        <v>187</v>
      </c>
      <c r="G158" s="34" t="s">
        <v>52</v>
      </c>
      <c r="H158" s="34" t="s">
        <v>5</v>
      </c>
      <c r="I158" s="34" t="s">
        <v>106</v>
      </c>
      <c r="J158" s="34">
        <f>VLOOKUP(Tabla1[[#This Row],[GASTO]],MasterLists!$C$5:$D$245,2,FALSE)</f>
        <v>6290019902</v>
      </c>
      <c r="K158" s="36">
        <v>36</v>
      </c>
      <c r="L158" s="37"/>
      <c r="M158" s="36">
        <f t="shared" si="17"/>
        <v>0</v>
      </c>
      <c r="N158" s="42"/>
      <c r="O158" s="36">
        <v>0</v>
      </c>
      <c r="P158" s="36">
        <f t="shared" si="18"/>
        <v>36</v>
      </c>
      <c r="Q158" s="34" t="s">
        <v>188</v>
      </c>
      <c r="R158" s="33">
        <v>44732</v>
      </c>
      <c r="S158" s="53" t="s">
        <v>64</v>
      </c>
      <c r="T158" s="34"/>
      <c r="U158" s="38"/>
      <c r="V158" s="1"/>
    </row>
    <row r="159" spans="1:22" x14ac:dyDescent="0.35">
      <c r="A159" s="32">
        <v>44713</v>
      </c>
      <c r="B159" s="33">
        <v>44714</v>
      </c>
      <c r="C159" s="34"/>
      <c r="D159" s="34"/>
      <c r="E159" s="35"/>
      <c r="F159" s="34" t="s">
        <v>189</v>
      </c>
      <c r="G159" s="34" t="s">
        <v>4</v>
      </c>
      <c r="H159" s="34" t="s">
        <v>5</v>
      </c>
      <c r="I159" s="34" t="s">
        <v>6</v>
      </c>
      <c r="J159" s="34">
        <f>VLOOKUP(Tabla1[[#This Row],[GASTO]],MasterLists!$C$5:$D$245,2,FALSE)</f>
        <v>6290002903</v>
      </c>
      <c r="K159" s="36">
        <v>31.39</v>
      </c>
      <c r="L159" s="37">
        <v>0.21</v>
      </c>
      <c r="M159" s="36">
        <f t="shared" si="17"/>
        <v>6.5918999999999999</v>
      </c>
      <c r="N159" s="42"/>
      <c r="O159" s="36">
        <v>0</v>
      </c>
      <c r="P159" s="36">
        <f t="shared" si="18"/>
        <v>37.981900000000003</v>
      </c>
      <c r="Q159" s="34" t="s">
        <v>188</v>
      </c>
      <c r="R159" s="33">
        <v>44762</v>
      </c>
      <c r="S159" s="53" t="s">
        <v>64</v>
      </c>
      <c r="T159" s="34"/>
      <c r="U159" s="38"/>
      <c r="V159" s="1"/>
    </row>
    <row r="160" spans="1:22" x14ac:dyDescent="0.35">
      <c r="A160" s="32">
        <v>44713</v>
      </c>
      <c r="B160" s="33">
        <v>44717</v>
      </c>
      <c r="C160" s="1"/>
      <c r="E160" s="35"/>
      <c r="F160" s="34" t="s">
        <v>190</v>
      </c>
      <c r="G160" s="34" t="s">
        <v>52</v>
      </c>
      <c r="H160" s="34" t="s">
        <v>5</v>
      </c>
      <c r="I160" s="34" t="s">
        <v>63</v>
      </c>
      <c r="J160" s="34">
        <f>VLOOKUP(Tabla1[[#This Row],[GASTO]],MasterLists!$C$5:$D$245,2,FALSE)</f>
        <v>6290008902</v>
      </c>
      <c r="K160" s="36">
        <v>480</v>
      </c>
      <c r="L160" s="37">
        <v>0.21</v>
      </c>
      <c r="M160" s="36">
        <f t="shared" si="17"/>
        <v>100.8</v>
      </c>
      <c r="N160" s="42"/>
      <c r="O160" s="36">
        <f>K160*N160</f>
        <v>0</v>
      </c>
      <c r="P160" s="36">
        <f t="shared" si="18"/>
        <v>580.79999999999995</v>
      </c>
      <c r="Q160" s="34" t="s">
        <v>54</v>
      </c>
      <c r="R160" s="33"/>
      <c r="S160" s="34" t="s">
        <v>54</v>
      </c>
      <c r="T160" s="34"/>
      <c r="U160" s="38"/>
      <c r="V160" s="1"/>
    </row>
    <row r="161" spans="1:22" x14ac:dyDescent="0.35">
      <c r="A161" s="32">
        <v>44682</v>
      </c>
      <c r="B161" s="33">
        <v>44682</v>
      </c>
      <c r="C161" s="1"/>
      <c r="D161" s="1"/>
      <c r="E161" s="35"/>
      <c r="F161" s="34" t="s">
        <v>9</v>
      </c>
      <c r="G161" s="34" t="s">
        <v>4</v>
      </c>
      <c r="H161" s="34" t="s">
        <v>5</v>
      </c>
      <c r="I161" s="34" t="s">
        <v>6</v>
      </c>
      <c r="J161" s="34">
        <f>VLOOKUP(Tabla1[[#This Row],[GASTO]],MasterLists!$C$5:$D$245,2,FALSE)</f>
        <v>6290002903</v>
      </c>
      <c r="K161" s="36">
        <v>100</v>
      </c>
      <c r="L161" s="37">
        <v>0</v>
      </c>
      <c r="M161" s="36">
        <f t="shared" si="17"/>
        <v>0</v>
      </c>
      <c r="N161" s="42"/>
      <c r="O161" s="36">
        <v>0</v>
      </c>
      <c r="P161" s="36">
        <f t="shared" si="18"/>
        <v>100</v>
      </c>
      <c r="Q161" s="34" t="s">
        <v>78</v>
      </c>
      <c r="R161" s="33">
        <v>44682</v>
      </c>
      <c r="S161" s="1" t="s">
        <v>55</v>
      </c>
      <c r="T161" s="34"/>
      <c r="U161" s="38"/>
      <c r="V161" s="1"/>
    </row>
    <row r="162" spans="1:22" x14ac:dyDescent="0.35">
      <c r="A162" s="32">
        <v>44682</v>
      </c>
      <c r="B162" s="33">
        <v>44685</v>
      </c>
      <c r="C162" s="1"/>
      <c r="D162" s="1"/>
      <c r="E162" s="35"/>
      <c r="F162" s="34" t="s">
        <v>9</v>
      </c>
      <c r="G162" s="34" t="s">
        <v>4</v>
      </c>
      <c r="H162" s="34" t="s">
        <v>5</v>
      </c>
      <c r="I162" s="34" t="s">
        <v>6</v>
      </c>
      <c r="J162" s="34">
        <f>VLOOKUP(Tabla1[[#This Row],[GASTO]],MasterLists!$C$5:$D$245,2,FALSE)</f>
        <v>6290002903</v>
      </c>
      <c r="K162" s="36">
        <v>23.97</v>
      </c>
      <c r="L162" s="37">
        <v>0</v>
      </c>
      <c r="M162" s="36">
        <v>0</v>
      </c>
      <c r="N162" s="42"/>
      <c r="O162" s="36">
        <v>0</v>
      </c>
      <c r="P162" s="36">
        <f t="shared" si="18"/>
        <v>23.97</v>
      </c>
      <c r="Q162" s="34" t="s">
        <v>78</v>
      </c>
      <c r="R162" s="33">
        <v>44685</v>
      </c>
      <c r="S162" s="1" t="s">
        <v>55</v>
      </c>
      <c r="T162" s="34"/>
      <c r="U162" s="38"/>
      <c r="V162" s="1"/>
    </row>
    <row r="163" spans="1:22" x14ac:dyDescent="0.35">
      <c r="A163" s="32">
        <v>44713</v>
      </c>
      <c r="B163" s="33">
        <v>44716</v>
      </c>
      <c r="C163" s="1"/>
      <c r="D163" s="1"/>
      <c r="E163" s="35"/>
      <c r="F163" s="34" t="s">
        <v>9</v>
      </c>
      <c r="G163" s="34" t="s">
        <v>4</v>
      </c>
      <c r="H163" s="34" t="s">
        <v>5</v>
      </c>
      <c r="I163" s="34" t="s">
        <v>6</v>
      </c>
      <c r="J163" s="34">
        <f>VLOOKUP(Tabla1[[#This Row],[GASTO]],MasterLists!$C$5:$D$245,2,FALSE)</f>
        <v>6290002903</v>
      </c>
      <c r="K163" s="36">
        <v>84.53</v>
      </c>
      <c r="L163" s="37">
        <v>0</v>
      </c>
      <c r="M163" s="36">
        <f t="shared" ref="M163:M190" si="19">L163*K163</f>
        <v>0</v>
      </c>
      <c r="N163" s="42"/>
      <c r="O163" s="36">
        <v>0</v>
      </c>
      <c r="P163" s="36">
        <f t="shared" si="18"/>
        <v>84.53</v>
      </c>
      <c r="Q163" s="34" t="s">
        <v>78</v>
      </c>
      <c r="R163" s="33">
        <v>44716</v>
      </c>
      <c r="S163" s="1" t="s">
        <v>55</v>
      </c>
      <c r="T163" s="34"/>
      <c r="U163" s="38"/>
      <c r="V163" s="1"/>
    </row>
    <row r="164" spans="1:22" x14ac:dyDescent="0.35">
      <c r="A164" s="32">
        <v>44682</v>
      </c>
      <c r="B164" s="33">
        <v>44676</v>
      </c>
      <c r="C164" s="34"/>
      <c r="D164" s="34"/>
      <c r="E164" s="35"/>
      <c r="F164" s="34" t="s">
        <v>191</v>
      </c>
      <c r="G164" s="58" t="s">
        <v>166</v>
      </c>
      <c r="H164" s="58" t="s">
        <v>5</v>
      </c>
      <c r="I164" s="58" t="s">
        <v>192</v>
      </c>
      <c r="J164" s="58">
        <f>VLOOKUP(Tabla1[[#This Row],[GASTO]],MasterLists!$C$5:$D$245,2,FALSE)</f>
        <v>6292011200</v>
      </c>
      <c r="K164" s="36">
        <v>117.32</v>
      </c>
      <c r="L164" s="37">
        <v>0.1</v>
      </c>
      <c r="M164" s="36">
        <f t="shared" si="19"/>
        <v>11.731999999999999</v>
      </c>
      <c r="N164" s="42"/>
      <c r="O164" s="36">
        <v>0</v>
      </c>
      <c r="P164" s="36">
        <f t="shared" si="18"/>
        <v>129.05199999999999</v>
      </c>
      <c r="Q164" s="34" t="s">
        <v>78</v>
      </c>
      <c r="R164" s="33"/>
      <c r="S164" s="34" t="s">
        <v>55</v>
      </c>
      <c r="T164" s="34"/>
      <c r="U164" s="38"/>
      <c r="V164" s="1"/>
    </row>
    <row r="165" spans="1:22" x14ac:dyDescent="0.35">
      <c r="A165" s="32">
        <v>44682</v>
      </c>
      <c r="B165" s="33">
        <v>44676</v>
      </c>
      <c r="C165" s="1"/>
      <c r="D165" s="34"/>
      <c r="E165" s="2"/>
      <c r="F165" s="34" t="s">
        <v>191</v>
      </c>
      <c r="G165" s="58" t="s">
        <v>166</v>
      </c>
      <c r="H165" s="58" t="s">
        <v>5</v>
      </c>
      <c r="I165" s="58" t="s">
        <v>192</v>
      </c>
      <c r="J165" s="58">
        <f>VLOOKUP(Tabla1[[#This Row],[GASTO]],MasterLists!$C$5:$D$245,2,FALSE)</f>
        <v>6292011200</v>
      </c>
      <c r="K165" s="5">
        <v>77.09</v>
      </c>
      <c r="L165" s="7">
        <v>0.1</v>
      </c>
      <c r="M165" s="5">
        <f t="shared" si="19"/>
        <v>7.7090000000000005</v>
      </c>
      <c r="N165" s="12"/>
      <c r="O165" s="5">
        <v>0</v>
      </c>
      <c r="P165" s="5">
        <f t="shared" si="18"/>
        <v>84.799000000000007</v>
      </c>
      <c r="Q165" s="1" t="s">
        <v>78</v>
      </c>
      <c r="R165" s="4"/>
      <c r="S165" s="34" t="s">
        <v>55</v>
      </c>
      <c r="T165" s="1"/>
      <c r="U165" s="38"/>
      <c r="V165" s="1"/>
    </row>
    <row r="166" spans="1:22" x14ac:dyDescent="0.35">
      <c r="A166" s="32">
        <v>44682</v>
      </c>
      <c r="B166" s="4">
        <v>44694</v>
      </c>
      <c r="C166" s="34"/>
      <c r="D166" s="34"/>
      <c r="E166" s="2"/>
      <c r="F166" s="34" t="s">
        <v>193</v>
      </c>
      <c r="G166" s="59" t="s">
        <v>52</v>
      </c>
      <c r="H166" s="59" t="s">
        <v>5</v>
      </c>
      <c r="I166" s="59" t="s">
        <v>53</v>
      </c>
      <c r="J166" s="59">
        <f>VLOOKUP(Tabla1[[#This Row],[GASTO]],MasterLists!$C$5:$D$245,2,FALSE)</f>
        <v>6290016902</v>
      </c>
      <c r="K166" s="5">
        <v>107.1</v>
      </c>
      <c r="L166" s="7">
        <v>0.1</v>
      </c>
      <c r="M166" s="5">
        <f t="shared" si="19"/>
        <v>10.71</v>
      </c>
      <c r="N166" s="12"/>
      <c r="O166" s="5">
        <v>0</v>
      </c>
      <c r="P166" s="5">
        <f t="shared" si="18"/>
        <v>117.81</v>
      </c>
      <c r="Q166" s="1" t="s">
        <v>78</v>
      </c>
      <c r="R166" s="4"/>
      <c r="S166" s="34" t="s">
        <v>55</v>
      </c>
      <c r="T166" s="1"/>
      <c r="U166" s="38"/>
      <c r="V166" s="1"/>
    </row>
    <row r="167" spans="1:22" x14ac:dyDescent="0.35">
      <c r="A167" s="32">
        <v>44682</v>
      </c>
      <c r="B167" s="4">
        <v>44694</v>
      </c>
      <c r="C167" s="1"/>
      <c r="D167" s="34"/>
      <c r="E167" s="2"/>
      <c r="F167" s="34" t="s">
        <v>193</v>
      </c>
      <c r="G167" s="59" t="s">
        <v>52</v>
      </c>
      <c r="H167" s="59" t="s">
        <v>5</v>
      </c>
      <c r="I167" s="59" t="s">
        <v>53</v>
      </c>
      <c r="J167" s="59">
        <f>VLOOKUP(Tabla1[[#This Row],[GASTO]],MasterLists!$C$5:$D$245,2,FALSE)</f>
        <v>6290016902</v>
      </c>
      <c r="K167" s="5">
        <v>92.5</v>
      </c>
      <c r="L167" s="7">
        <v>0.1</v>
      </c>
      <c r="M167" s="5">
        <f t="shared" si="19"/>
        <v>9.25</v>
      </c>
      <c r="N167" s="12"/>
      <c r="O167" s="5">
        <v>0</v>
      </c>
      <c r="P167" s="5">
        <f t="shared" si="18"/>
        <v>101.75</v>
      </c>
      <c r="Q167" s="1" t="s">
        <v>78</v>
      </c>
      <c r="R167" s="4"/>
      <c r="S167" s="34" t="s">
        <v>55</v>
      </c>
      <c r="T167" s="1"/>
      <c r="U167" s="38"/>
      <c r="V167" s="1"/>
    </row>
    <row r="168" spans="1:22" x14ac:dyDescent="0.35">
      <c r="A168" s="32">
        <v>44682</v>
      </c>
      <c r="B168" s="4">
        <v>44694</v>
      </c>
      <c r="C168" s="34"/>
      <c r="D168" s="34"/>
      <c r="E168" s="2"/>
      <c r="F168" s="34" t="s">
        <v>193</v>
      </c>
      <c r="G168" s="59" t="s">
        <v>52</v>
      </c>
      <c r="H168" s="59" t="s">
        <v>5</v>
      </c>
      <c r="I168" s="59" t="s">
        <v>53</v>
      </c>
      <c r="J168" s="59">
        <f>VLOOKUP(Tabla1[[#This Row],[GASTO]],MasterLists!$C$5:$D$245,2,FALSE)</f>
        <v>6290016902</v>
      </c>
      <c r="K168" s="5">
        <v>77.09</v>
      </c>
      <c r="L168" s="7">
        <v>0.1</v>
      </c>
      <c r="M168" s="5">
        <f t="shared" si="19"/>
        <v>7.7090000000000005</v>
      </c>
      <c r="N168" s="12"/>
      <c r="O168" s="5">
        <v>0</v>
      </c>
      <c r="P168" s="5">
        <f t="shared" si="18"/>
        <v>84.799000000000007</v>
      </c>
      <c r="Q168" s="1" t="s">
        <v>78</v>
      </c>
      <c r="R168" s="4"/>
      <c r="S168" s="34" t="s">
        <v>55</v>
      </c>
      <c r="T168" s="1"/>
      <c r="U168" s="38"/>
      <c r="V168" s="1"/>
    </row>
    <row r="169" spans="1:22" x14ac:dyDescent="0.35">
      <c r="A169" s="32">
        <v>44682</v>
      </c>
      <c r="B169" s="4">
        <v>44694</v>
      </c>
      <c r="C169" s="1"/>
      <c r="D169" s="34"/>
      <c r="E169" s="2"/>
      <c r="F169" s="34" t="s">
        <v>194</v>
      </c>
      <c r="G169" s="58" t="s">
        <v>166</v>
      </c>
      <c r="H169" s="58" t="s">
        <v>5</v>
      </c>
      <c r="I169" s="58" t="s">
        <v>192</v>
      </c>
      <c r="J169" s="58">
        <f>VLOOKUP(Tabla1[[#This Row],[GASTO]],MasterLists!$C$5:$D$245,2,FALSE)</f>
        <v>6292011200</v>
      </c>
      <c r="K169" s="5">
        <v>77.09</v>
      </c>
      <c r="L169" s="7">
        <v>0.1</v>
      </c>
      <c r="M169" s="5">
        <f t="shared" si="19"/>
        <v>7.7090000000000005</v>
      </c>
      <c r="N169" s="12"/>
      <c r="O169" s="5">
        <v>0</v>
      </c>
      <c r="P169" s="5">
        <f t="shared" si="18"/>
        <v>84.799000000000007</v>
      </c>
      <c r="Q169" s="1" t="s">
        <v>78</v>
      </c>
      <c r="R169" s="4"/>
      <c r="S169" s="34" t="s">
        <v>55</v>
      </c>
      <c r="T169" s="1"/>
      <c r="U169" s="38"/>
      <c r="V169" s="1"/>
    </row>
    <row r="170" spans="1:22" x14ac:dyDescent="0.35">
      <c r="A170" s="32">
        <v>44682</v>
      </c>
      <c r="B170" s="4">
        <v>44672</v>
      </c>
      <c r="C170" s="34"/>
      <c r="D170" s="34"/>
      <c r="E170" s="35"/>
      <c r="F170" s="34" t="s">
        <v>20</v>
      </c>
      <c r="G170" s="58" t="s">
        <v>4</v>
      </c>
      <c r="H170" s="58" t="s">
        <v>5</v>
      </c>
      <c r="I170" s="58" t="s">
        <v>6</v>
      </c>
      <c r="J170" s="58">
        <f>VLOOKUP(Tabla1[[#This Row],[GASTO]],MasterLists!$C$5:$D$245,2,FALSE)</f>
        <v>6290002903</v>
      </c>
      <c r="K170" s="36">
        <v>36.200000000000003</v>
      </c>
      <c r="L170" s="37">
        <v>0.21</v>
      </c>
      <c r="M170" s="36">
        <f t="shared" si="19"/>
        <v>7.6020000000000003</v>
      </c>
      <c r="N170" s="42"/>
      <c r="O170" s="36">
        <v>0</v>
      </c>
      <c r="P170" s="36">
        <f t="shared" si="18"/>
        <v>43.802000000000007</v>
      </c>
      <c r="Q170" s="34" t="s">
        <v>195</v>
      </c>
      <c r="R170" s="33">
        <v>44672</v>
      </c>
      <c r="S170" s="34" t="s">
        <v>55</v>
      </c>
      <c r="T170" s="34"/>
      <c r="U170" s="38"/>
      <c r="V170" s="1"/>
    </row>
    <row r="171" spans="1:22" x14ac:dyDescent="0.35">
      <c r="A171" s="32">
        <v>44682</v>
      </c>
      <c r="B171" s="33">
        <v>44672</v>
      </c>
      <c r="C171" s="34"/>
      <c r="D171" s="34"/>
      <c r="E171" s="35"/>
      <c r="F171" s="34" t="s">
        <v>20</v>
      </c>
      <c r="G171" s="58" t="s">
        <v>4</v>
      </c>
      <c r="H171" s="58" t="s">
        <v>5</v>
      </c>
      <c r="I171" s="58" t="s">
        <v>6</v>
      </c>
      <c r="J171" s="58">
        <f>VLOOKUP(Tabla1[[#This Row],[GASTO]],MasterLists!$C$5:$D$245,2,FALSE)</f>
        <v>6290002903</v>
      </c>
      <c r="K171" s="36">
        <v>37.6</v>
      </c>
      <c r="L171" s="37">
        <v>0.21</v>
      </c>
      <c r="M171" s="36">
        <f t="shared" si="19"/>
        <v>7.8959999999999999</v>
      </c>
      <c r="N171" s="42"/>
      <c r="O171" s="36">
        <v>0</v>
      </c>
      <c r="P171" s="36">
        <f t="shared" si="18"/>
        <v>45.496000000000002</v>
      </c>
      <c r="Q171" s="34" t="s">
        <v>188</v>
      </c>
      <c r="R171" s="33">
        <v>44672</v>
      </c>
      <c r="S171" s="34" t="s">
        <v>55</v>
      </c>
      <c r="T171" s="34"/>
      <c r="U171" s="38"/>
      <c r="V171" s="1"/>
    </row>
    <row r="172" spans="1:22" x14ac:dyDescent="0.35">
      <c r="A172" s="32">
        <v>44682</v>
      </c>
      <c r="B172" s="33">
        <v>44673</v>
      </c>
      <c r="C172" s="34"/>
      <c r="D172" s="15"/>
      <c r="E172" s="47"/>
      <c r="F172" s="34" t="s">
        <v>165</v>
      </c>
      <c r="G172" s="34" t="s">
        <v>166</v>
      </c>
      <c r="H172" s="34" t="s">
        <v>167</v>
      </c>
      <c r="I172" s="34" t="s">
        <v>168</v>
      </c>
      <c r="J172" s="34">
        <f>VLOOKUP(Tabla1[[#This Row],[GASTO]],MasterLists!$C$5:$D$245,2,FALSE)</f>
        <v>6002000200</v>
      </c>
      <c r="K172" s="36">
        <v>192</v>
      </c>
      <c r="L172" s="37">
        <v>0.1</v>
      </c>
      <c r="M172" s="36">
        <f t="shared" si="19"/>
        <v>19.200000000000003</v>
      </c>
      <c r="N172" s="42"/>
      <c r="O172" s="36">
        <v>0</v>
      </c>
      <c r="P172" s="36">
        <f t="shared" si="18"/>
        <v>211.2</v>
      </c>
      <c r="Q172" s="1" t="s">
        <v>118</v>
      </c>
      <c r="R172" s="33">
        <v>44732</v>
      </c>
      <c r="S172" s="34" t="s">
        <v>64</v>
      </c>
      <c r="T172" s="1"/>
      <c r="U172" s="23"/>
      <c r="V172" s="1"/>
    </row>
    <row r="173" spans="1:22" x14ac:dyDescent="0.35">
      <c r="A173" s="32">
        <v>44682</v>
      </c>
      <c r="B173" s="33">
        <v>44673</v>
      </c>
      <c r="C173" s="34"/>
      <c r="D173" s="15"/>
      <c r="E173" s="47"/>
      <c r="F173" s="34" t="s">
        <v>165</v>
      </c>
      <c r="G173" s="34" t="s">
        <v>166</v>
      </c>
      <c r="H173" s="34" t="s">
        <v>167</v>
      </c>
      <c r="I173" s="34" t="s">
        <v>168</v>
      </c>
      <c r="J173" s="34">
        <f>VLOOKUP(Tabla1[[#This Row],[GASTO]],MasterLists!$C$5:$D$245,2,FALSE)</f>
        <v>6002000200</v>
      </c>
      <c r="K173" s="36">
        <v>120</v>
      </c>
      <c r="L173" s="37">
        <v>0.1</v>
      </c>
      <c r="M173" s="36">
        <f t="shared" si="19"/>
        <v>12</v>
      </c>
      <c r="N173" s="42"/>
      <c r="O173" s="36">
        <v>0</v>
      </c>
      <c r="P173" s="36">
        <f t="shared" si="18"/>
        <v>132</v>
      </c>
      <c r="Q173" s="1" t="s">
        <v>118</v>
      </c>
      <c r="R173" s="33">
        <v>44732</v>
      </c>
      <c r="S173" s="34" t="s">
        <v>64</v>
      </c>
      <c r="T173" s="1"/>
      <c r="U173" s="23"/>
      <c r="V173" s="1"/>
    </row>
    <row r="174" spans="1:22" x14ac:dyDescent="0.35">
      <c r="A174" s="32">
        <v>44682</v>
      </c>
      <c r="B174" s="33">
        <v>44708</v>
      </c>
      <c r="C174" s="34"/>
      <c r="D174" s="34"/>
      <c r="E174" s="35"/>
      <c r="F174" s="34" t="s">
        <v>196</v>
      </c>
      <c r="G174" s="34" t="s">
        <v>197</v>
      </c>
      <c r="H174" s="34" t="s">
        <v>5</v>
      </c>
      <c r="I174" s="34" t="s">
        <v>198</v>
      </c>
      <c r="J174" s="34">
        <f>VLOOKUP(Tabla1[[#This Row],[GASTO]],MasterLists!$C$5:$D$245,2,FALSE)</f>
        <v>6290001904</v>
      </c>
      <c r="K174" s="36">
        <v>5.18</v>
      </c>
      <c r="L174" s="37">
        <v>0.21</v>
      </c>
      <c r="M174" s="36">
        <f t="shared" si="19"/>
        <v>1.0877999999999999</v>
      </c>
      <c r="N174" s="42"/>
      <c r="O174" s="36">
        <v>0</v>
      </c>
      <c r="P174" s="36">
        <f t="shared" si="18"/>
        <v>6.2677999999999994</v>
      </c>
      <c r="Q174" s="34" t="s">
        <v>188</v>
      </c>
      <c r="R174" s="33">
        <v>44708</v>
      </c>
      <c r="S174" s="34" t="s">
        <v>55</v>
      </c>
      <c r="T174" s="34"/>
      <c r="U174" s="38"/>
      <c r="V174" s="1"/>
    </row>
    <row r="175" spans="1:22" x14ac:dyDescent="0.35">
      <c r="A175" s="32">
        <v>44713</v>
      </c>
      <c r="B175" s="33">
        <v>44719</v>
      </c>
      <c r="C175" s="34"/>
      <c r="D175" s="34"/>
      <c r="E175" s="35"/>
      <c r="F175" s="34" t="s">
        <v>199</v>
      </c>
      <c r="G175" s="34" t="s">
        <v>200</v>
      </c>
      <c r="H175" s="34" t="s">
        <v>5</v>
      </c>
      <c r="I175" s="34" t="s">
        <v>201</v>
      </c>
      <c r="J175" s="34">
        <f>VLOOKUP(Tabla1[[#This Row],[GASTO]],MasterLists!$C$5:$D$245,2,FALSE)</f>
        <v>6299014900</v>
      </c>
      <c r="K175" s="36">
        <v>73.88</v>
      </c>
      <c r="L175" s="37">
        <v>0.21</v>
      </c>
      <c r="M175" s="36">
        <f t="shared" si="19"/>
        <v>15.514799999999999</v>
      </c>
      <c r="N175" s="42"/>
      <c r="O175" s="36">
        <v>0</v>
      </c>
      <c r="P175" s="36">
        <f t="shared" si="18"/>
        <v>89.394799999999989</v>
      </c>
      <c r="Q175" s="34" t="s">
        <v>195</v>
      </c>
      <c r="R175" s="33">
        <v>44719</v>
      </c>
      <c r="S175" s="34" t="s">
        <v>55</v>
      </c>
      <c r="T175" s="34"/>
      <c r="U175" s="38"/>
      <c r="V175" s="1"/>
    </row>
    <row r="176" spans="1:22" x14ac:dyDescent="0.35">
      <c r="A176" s="32">
        <v>44713</v>
      </c>
      <c r="B176" s="33">
        <v>44714</v>
      </c>
      <c r="C176" s="34"/>
      <c r="D176" s="34"/>
      <c r="E176" s="35"/>
      <c r="F176" s="34" t="s">
        <v>203</v>
      </c>
      <c r="G176" s="34" t="s">
        <v>200</v>
      </c>
      <c r="H176" s="34" t="s">
        <v>5</v>
      </c>
      <c r="I176" s="34" t="s">
        <v>201</v>
      </c>
      <c r="J176" s="34">
        <f>VLOOKUP(Tabla1[[#This Row],[GASTO]],MasterLists!$C$5:$D$245,2,FALSE)</f>
        <v>6299014900</v>
      </c>
      <c r="K176" s="36">
        <v>55.79</v>
      </c>
      <c r="L176" s="37">
        <v>0.21</v>
      </c>
      <c r="M176" s="36">
        <f t="shared" si="19"/>
        <v>11.7159</v>
      </c>
      <c r="N176" s="42"/>
      <c r="O176" s="36">
        <v>0</v>
      </c>
      <c r="P176" s="36">
        <f t="shared" si="18"/>
        <v>67.505899999999997</v>
      </c>
      <c r="Q176" s="34" t="s">
        <v>188</v>
      </c>
      <c r="R176" s="33">
        <v>44714</v>
      </c>
      <c r="S176" s="34" t="s">
        <v>55</v>
      </c>
      <c r="T176" s="34"/>
      <c r="U176" s="38"/>
      <c r="V176" s="1"/>
    </row>
    <row r="177" spans="1:22" x14ac:dyDescent="0.35">
      <c r="A177" s="32">
        <v>44713</v>
      </c>
      <c r="B177" s="33">
        <v>44719</v>
      </c>
      <c r="C177" s="34"/>
      <c r="D177" s="34"/>
      <c r="E177" s="35"/>
      <c r="F177" s="34" t="s">
        <v>204</v>
      </c>
      <c r="G177" s="34" t="s">
        <v>52</v>
      </c>
      <c r="H177" s="34" t="s">
        <v>5</v>
      </c>
      <c r="I177" s="34" t="s">
        <v>146</v>
      </c>
      <c r="J177" s="34">
        <f>VLOOKUP(Tabla1[[#This Row],[GASTO]],MasterLists!$C$5:$D$245,2,FALSE)</f>
        <v>6290007902</v>
      </c>
      <c r="K177" s="36">
        <v>8.76</v>
      </c>
      <c r="L177" s="37">
        <v>0.21</v>
      </c>
      <c r="M177" s="36">
        <f t="shared" si="19"/>
        <v>1.8395999999999999</v>
      </c>
      <c r="N177" s="42"/>
      <c r="O177" s="36">
        <v>0</v>
      </c>
      <c r="P177" s="36">
        <f t="shared" si="18"/>
        <v>10.599599999999999</v>
      </c>
      <c r="Q177" s="34" t="s">
        <v>188</v>
      </c>
      <c r="R177" s="33">
        <v>44719</v>
      </c>
      <c r="S177" s="34" t="s">
        <v>55</v>
      </c>
      <c r="T177" s="34"/>
      <c r="U177" s="38"/>
      <c r="V177" s="1"/>
    </row>
    <row r="178" spans="1:22" x14ac:dyDescent="0.35">
      <c r="A178" s="32">
        <v>44713</v>
      </c>
      <c r="B178" s="33">
        <v>44713</v>
      </c>
      <c r="C178" s="1"/>
      <c r="D178" s="1"/>
      <c r="E178" s="35"/>
      <c r="F178" s="1" t="s">
        <v>205</v>
      </c>
      <c r="G178" s="34" t="s">
        <v>68</v>
      </c>
      <c r="H178" s="34" t="s">
        <v>5</v>
      </c>
      <c r="I178" s="34" t="s">
        <v>69</v>
      </c>
      <c r="J178" s="34">
        <f>VLOOKUP(Tabla1[[#This Row],[GASTO]],MasterLists!$C$5:$D$245,2,FALSE)</f>
        <v>6290004905</v>
      </c>
      <c r="K178" s="36">
        <v>69</v>
      </c>
      <c r="L178" s="37">
        <v>0.21</v>
      </c>
      <c r="M178" s="36">
        <f t="shared" si="19"/>
        <v>14.49</v>
      </c>
      <c r="N178" s="42"/>
      <c r="O178" s="36">
        <f>K178*N178</f>
        <v>0</v>
      </c>
      <c r="P178" s="36">
        <f t="shared" si="18"/>
        <v>83.49</v>
      </c>
      <c r="Q178" s="1" t="s">
        <v>185</v>
      </c>
      <c r="R178" s="33"/>
      <c r="S178" s="34" t="s">
        <v>126</v>
      </c>
      <c r="T178" s="34"/>
      <c r="U178" s="38"/>
      <c r="V178" s="1"/>
    </row>
    <row r="179" spans="1:22" x14ac:dyDescent="0.35">
      <c r="A179" s="32">
        <v>44682</v>
      </c>
      <c r="B179" s="33">
        <v>44693</v>
      </c>
      <c r="C179" s="1"/>
      <c r="D179" s="1"/>
      <c r="E179" s="35"/>
      <c r="F179" s="34" t="s">
        <v>206</v>
      </c>
      <c r="G179" s="34" t="s">
        <v>4</v>
      </c>
      <c r="H179" s="34" t="s">
        <v>5</v>
      </c>
      <c r="I179" s="34" t="s">
        <v>174</v>
      </c>
      <c r="J179" s="34">
        <f>VLOOKUP(Tabla1[[#This Row],[GASTO]],MasterLists!$C$5:$D$245,2,FALSE)</f>
        <v>6290003903</v>
      </c>
      <c r="K179" s="36">
        <v>145.44999999999999</v>
      </c>
      <c r="L179" s="37">
        <v>0.1</v>
      </c>
      <c r="M179" s="36">
        <f t="shared" si="19"/>
        <v>14.545</v>
      </c>
      <c r="N179" s="42"/>
      <c r="O179" s="36">
        <v>0</v>
      </c>
      <c r="P179" s="36">
        <f t="shared" si="18"/>
        <v>159.99499999999998</v>
      </c>
      <c r="Q179" s="34" t="s">
        <v>58</v>
      </c>
      <c r="R179" s="4">
        <v>44732</v>
      </c>
      <c r="S179" s="34" t="s">
        <v>64</v>
      </c>
      <c r="T179" s="1"/>
      <c r="U179" s="38"/>
      <c r="V179" s="1"/>
    </row>
    <row r="180" spans="1:22" x14ac:dyDescent="0.35">
      <c r="A180" s="32">
        <v>44682</v>
      </c>
      <c r="B180" s="4">
        <v>44693</v>
      </c>
      <c r="C180" s="1"/>
      <c r="D180" s="1"/>
      <c r="E180" s="35"/>
      <c r="F180" s="34" t="s">
        <v>207</v>
      </c>
      <c r="G180" s="34" t="s">
        <v>4</v>
      </c>
      <c r="H180" s="34" t="s">
        <v>5</v>
      </c>
      <c r="I180" s="34" t="s">
        <v>174</v>
      </c>
      <c r="J180" s="34">
        <f>VLOOKUP(Tabla1[[#This Row],[GASTO]],MasterLists!$C$5:$D$245,2,FALSE)</f>
        <v>6290003903</v>
      </c>
      <c r="K180" s="36">
        <v>145.44999999999999</v>
      </c>
      <c r="L180" s="37">
        <v>0.1</v>
      </c>
      <c r="M180" s="36">
        <f t="shared" si="19"/>
        <v>14.545</v>
      </c>
      <c r="N180" s="42"/>
      <c r="O180" s="36">
        <v>0</v>
      </c>
      <c r="P180" s="36">
        <f t="shared" si="18"/>
        <v>159.99499999999998</v>
      </c>
      <c r="Q180" s="34" t="s">
        <v>58</v>
      </c>
      <c r="R180" s="4">
        <v>44732</v>
      </c>
      <c r="S180" s="34" t="s">
        <v>64</v>
      </c>
      <c r="T180" s="1"/>
      <c r="U180" s="38"/>
      <c r="V180" s="1"/>
    </row>
    <row r="181" spans="1:22" x14ac:dyDescent="0.35">
      <c r="A181" s="32">
        <v>44713</v>
      </c>
      <c r="B181" s="4">
        <v>44719</v>
      </c>
      <c r="C181" s="34"/>
      <c r="D181" s="34"/>
      <c r="E181" s="35"/>
      <c r="F181" s="34" t="s">
        <v>199</v>
      </c>
      <c r="G181" s="34" t="s">
        <v>200</v>
      </c>
      <c r="H181" s="34" t="s">
        <v>5</v>
      </c>
      <c r="I181" s="34" t="s">
        <v>201</v>
      </c>
      <c r="J181" s="34">
        <f>VLOOKUP(Tabla1[[#This Row],[GASTO]],MasterLists!$C$5:$D$245,2,FALSE)</f>
        <v>6299014900</v>
      </c>
      <c r="K181" s="36">
        <v>123.14</v>
      </c>
      <c r="L181" s="37">
        <v>0.21</v>
      </c>
      <c r="M181" s="36">
        <f t="shared" si="19"/>
        <v>25.859400000000001</v>
      </c>
      <c r="N181" s="42"/>
      <c r="O181" s="36"/>
      <c r="P181" s="36">
        <f t="shared" si="18"/>
        <v>148.99940000000001</v>
      </c>
      <c r="Q181" s="34" t="s">
        <v>195</v>
      </c>
      <c r="R181" s="33">
        <v>44719</v>
      </c>
      <c r="S181" s="34" t="s">
        <v>55</v>
      </c>
      <c r="T181" s="34"/>
      <c r="U181" s="38"/>
      <c r="V181" s="1"/>
    </row>
    <row r="182" spans="1:22" x14ac:dyDescent="0.35">
      <c r="A182" s="32">
        <v>44713</v>
      </c>
      <c r="B182" s="33">
        <v>44716</v>
      </c>
      <c r="E182" s="35"/>
      <c r="F182" s="34" t="s">
        <v>208</v>
      </c>
      <c r="G182" s="34" t="s">
        <v>4</v>
      </c>
      <c r="H182" s="34" t="s">
        <v>5</v>
      </c>
      <c r="I182" s="34" t="s">
        <v>77</v>
      </c>
      <c r="J182" s="34">
        <f>VLOOKUP(Tabla1[[#This Row],[GASTO]],MasterLists!$C$5:$D$245,2,FALSE)</f>
        <v>6290004903</v>
      </c>
      <c r="K182" s="36">
        <v>583.64</v>
      </c>
      <c r="L182" s="37">
        <v>0.1</v>
      </c>
      <c r="M182" s="36">
        <f t="shared" si="19"/>
        <v>58.364000000000004</v>
      </c>
      <c r="N182" s="42"/>
      <c r="O182" s="36">
        <v>0</v>
      </c>
      <c r="P182" s="36">
        <f t="shared" si="18"/>
        <v>642.00400000000002</v>
      </c>
      <c r="Q182" s="34" t="s">
        <v>118</v>
      </c>
      <c r="R182" s="4">
        <v>44732</v>
      </c>
      <c r="S182" s="34" t="s">
        <v>64</v>
      </c>
      <c r="U182" s="38"/>
      <c r="V182" s="1"/>
    </row>
    <row r="183" spans="1:22" x14ac:dyDescent="0.35">
      <c r="A183" s="32">
        <v>44713</v>
      </c>
      <c r="B183" s="4">
        <v>44717</v>
      </c>
      <c r="C183" s="34"/>
      <c r="D183" s="34"/>
      <c r="E183" s="35"/>
      <c r="F183" s="34" t="s">
        <v>209</v>
      </c>
      <c r="G183" s="34" t="s">
        <v>4</v>
      </c>
      <c r="H183" s="34" t="s">
        <v>5</v>
      </c>
      <c r="I183" s="34" t="s">
        <v>77</v>
      </c>
      <c r="J183" s="34">
        <f>VLOOKUP(Tabla1[[#This Row],[GASTO]],MasterLists!$C$5:$D$245,2,FALSE)</f>
        <v>6290004903</v>
      </c>
      <c r="K183" s="36">
        <v>268.64</v>
      </c>
      <c r="L183" s="37">
        <v>0.1</v>
      </c>
      <c r="M183" s="36">
        <f t="shared" si="19"/>
        <v>26.864000000000001</v>
      </c>
      <c r="N183" s="42"/>
      <c r="O183" s="36">
        <v>0</v>
      </c>
      <c r="P183" s="36">
        <f t="shared" si="18"/>
        <v>295.50399999999996</v>
      </c>
      <c r="Q183" s="34" t="s">
        <v>118</v>
      </c>
      <c r="R183" s="4">
        <v>44732</v>
      </c>
      <c r="S183" s="34" t="s">
        <v>64</v>
      </c>
      <c r="U183" s="38"/>
      <c r="V183" s="1"/>
    </row>
    <row r="184" spans="1:22" x14ac:dyDescent="0.35">
      <c r="A184" s="32">
        <v>44713</v>
      </c>
      <c r="B184" s="4">
        <v>44718</v>
      </c>
      <c r="C184" s="34"/>
      <c r="D184" s="34"/>
      <c r="E184" s="35"/>
      <c r="F184" s="34" t="s">
        <v>209</v>
      </c>
      <c r="G184" s="34" t="s">
        <v>4</v>
      </c>
      <c r="H184" s="34" t="s">
        <v>5</v>
      </c>
      <c r="I184" s="34" t="s">
        <v>77</v>
      </c>
      <c r="J184" s="34">
        <f>VLOOKUP(Tabla1[[#This Row],[GASTO]],MasterLists!$C$5:$D$245,2,FALSE)</f>
        <v>6290004903</v>
      </c>
      <c r="K184" s="36">
        <v>179.09</v>
      </c>
      <c r="L184" s="37">
        <v>0.1</v>
      </c>
      <c r="M184" s="36">
        <f t="shared" si="19"/>
        <v>17.909000000000002</v>
      </c>
      <c r="N184" s="42"/>
      <c r="O184" s="36">
        <v>0</v>
      </c>
      <c r="P184" s="36">
        <f t="shared" si="18"/>
        <v>196.999</v>
      </c>
      <c r="Q184" s="34" t="s">
        <v>118</v>
      </c>
      <c r="R184" s="4">
        <v>44732</v>
      </c>
      <c r="S184" s="34" t="s">
        <v>64</v>
      </c>
      <c r="U184" s="38"/>
      <c r="V184" s="1"/>
    </row>
    <row r="185" spans="1:22" x14ac:dyDescent="0.35">
      <c r="A185" s="32">
        <v>44713</v>
      </c>
      <c r="B185" s="4">
        <v>44724</v>
      </c>
      <c r="C185" s="34"/>
      <c r="D185" s="34"/>
      <c r="E185" s="35"/>
      <c r="F185" s="34" t="s">
        <v>209</v>
      </c>
      <c r="G185" s="34" t="s">
        <v>4</v>
      </c>
      <c r="H185" s="34" t="s">
        <v>5</v>
      </c>
      <c r="I185" s="34" t="s">
        <v>77</v>
      </c>
      <c r="J185" s="34">
        <f>VLOOKUP(Tabla1[[#This Row],[GASTO]],MasterLists!$C$5:$D$245,2,FALSE)</f>
        <v>6290004903</v>
      </c>
      <c r="K185" s="36">
        <v>537.27</v>
      </c>
      <c r="L185" s="37">
        <v>0.1</v>
      </c>
      <c r="M185" s="36">
        <f t="shared" si="19"/>
        <v>53.727000000000004</v>
      </c>
      <c r="N185" s="42"/>
      <c r="O185" s="36">
        <v>0</v>
      </c>
      <c r="P185" s="36">
        <f t="shared" si="18"/>
        <v>590.99699999999996</v>
      </c>
      <c r="Q185" s="34" t="s">
        <v>118</v>
      </c>
      <c r="R185" s="4">
        <v>44732</v>
      </c>
      <c r="S185" s="34" t="s">
        <v>64</v>
      </c>
      <c r="U185" s="38"/>
      <c r="V185" s="1"/>
    </row>
    <row r="186" spans="1:22" x14ac:dyDescent="0.35">
      <c r="A186" s="32">
        <v>44713</v>
      </c>
      <c r="B186" s="4">
        <v>44725</v>
      </c>
      <c r="C186" s="34"/>
      <c r="D186" s="34"/>
      <c r="E186" s="35"/>
      <c r="F186" s="34" t="s">
        <v>208</v>
      </c>
      <c r="G186" s="34" t="s">
        <v>4</v>
      </c>
      <c r="H186" s="34" t="s">
        <v>5</v>
      </c>
      <c r="I186" s="34" t="s">
        <v>77</v>
      </c>
      <c r="J186" s="34">
        <f>VLOOKUP(Tabla1[[#This Row],[GASTO]],MasterLists!$C$5:$D$245,2,FALSE)</f>
        <v>6290004903</v>
      </c>
      <c r="K186" s="36">
        <v>179.09</v>
      </c>
      <c r="L186" s="37">
        <v>0.1</v>
      </c>
      <c r="M186" s="36">
        <f t="shared" si="19"/>
        <v>17.909000000000002</v>
      </c>
      <c r="N186" s="42"/>
      <c r="O186" s="36">
        <v>0</v>
      </c>
      <c r="P186" s="36">
        <f t="shared" si="18"/>
        <v>196.999</v>
      </c>
      <c r="Q186" s="34" t="s">
        <v>118</v>
      </c>
      <c r="R186" s="4">
        <v>44732</v>
      </c>
      <c r="S186" s="34" t="s">
        <v>64</v>
      </c>
      <c r="U186" s="38"/>
      <c r="V186" s="1"/>
    </row>
    <row r="187" spans="1:22" x14ac:dyDescent="0.35">
      <c r="A187" s="32">
        <v>44713</v>
      </c>
      <c r="B187" s="4">
        <v>44725</v>
      </c>
      <c r="C187" s="34"/>
      <c r="D187" s="34"/>
      <c r="E187" s="35"/>
      <c r="F187" s="34" t="s">
        <v>209</v>
      </c>
      <c r="G187" s="34" t="s">
        <v>4</v>
      </c>
      <c r="H187" s="34" t="s">
        <v>5</v>
      </c>
      <c r="I187" s="34" t="s">
        <v>77</v>
      </c>
      <c r="J187" s="34">
        <f>VLOOKUP(Tabla1[[#This Row],[GASTO]],MasterLists!$C$5:$D$245,2,FALSE)</f>
        <v>6290004903</v>
      </c>
      <c r="K187" s="36">
        <v>358.18</v>
      </c>
      <c r="L187" s="37">
        <v>0.1</v>
      </c>
      <c r="M187" s="36">
        <f t="shared" si="19"/>
        <v>35.818000000000005</v>
      </c>
      <c r="N187" s="42"/>
      <c r="O187" s="36">
        <v>0</v>
      </c>
      <c r="P187" s="36">
        <f t="shared" si="18"/>
        <v>393.99799999999999</v>
      </c>
      <c r="Q187" s="34" t="s">
        <v>118</v>
      </c>
      <c r="R187" s="4">
        <v>44732</v>
      </c>
      <c r="S187" s="34" t="s">
        <v>64</v>
      </c>
      <c r="U187" s="38"/>
      <c r="V187" s="1"/>
    </row>
    <row r="188" spans="1:22" x14ac:dyDescent="0.35">
      <c r="A188" s="32">
        <v>44713</v>
      </c>
      <c r="B188" s="4">
        <v>44726</v>
      </c>
      <c r="C188" s="34"/>
      <c r="D188" s="34"/>
      <c r="E188" s="35"/>
      <c r="F188" s="34" t="s">
        <v>208</v>
      </c>
      <c r="G188" s="34" t="s">
        <v>4</v>
      </c>
      <c r="H188" s="34" t="s">
        <v>5</v>
      </c>
      <c r="I188" s="34" t="s">
        <v>77</v>
      </c>
      <c r="J188" s="34">
        <f>VLOOKUP(Tabla1[[#This Row],[GASTO]],MasterLists!$C$5:$D$245,2,FALSE)</f>
        <v>6290004903</v>
      </c>
      <c r="K188" s="36">
        <v>81.819999999999993</v>
      </c>
      <c r="L188" s="37">
        <v>0.1</v>
      </c>
      <c r="M188" s="36">
        <f t="shared" si="19"/>
        <v>8.1820000000000004</v>
      </c>
      <c r="N188" s="42"/>
      <c r="O188" s="36">
        <v>0</v>
      </c>
      <c r="P188" s="36">
        <f t="shared" si="18"/>
        <v>90.001999999999995</v>
      </c>
      <c r="Q188" s="34" t="s">
        <v>118</v>
      </c>
      <c r="R188" s="4">
        <v>44732</v>
      </c>
      <c r="S188" s="34" t="s">
        <v>64</v>
      </c>
      <c r="U188" s="38"/>
      <c r="V188" s="1"/>
    </row>
    <row r="189" spans="1:22" x14ac:dyDescent="0.35">
      <c r="A189" s="32">
        <v>44713</v>
      </c>
      <c r="B189" s="4">
        <v>44717</v>
      </c>
      <c r="C189" s="34"/>
      <c r="D189" s="34"/>
      <c r="E189" s="35"/>
      <c r="F189" s="34" t="s">
        <v>208</v>
      </c>
      <c r="G189" s="34" t="s">
        <v>4</v>
      </c>
      <c r="H189" s="34" t="s">
        <v>5</v>
      </c>
      <c r="I189" s="34" t="s">
        <v>77</v>
      </c>
      <c r="J189" s="34">
        <f>VLOOKUP(Tabla1[[#This Row],[GASTO]],MasterLists!$C$5:$D$245,2,FALSE)</f>
        <v>6290004903</v>
      </c>
      <c r="K189" s="36">
        <v>1432.73</v>
      </c>
      <c r="L189" s="37">
        <v>0.1</v>
      </c>
      <c r="M189" s="36">
        <f t="shared" si="19"/>
        <v>143.273</v>
      </c>
      <c r="N189" s="42"/>
      <c r="O189" s="36">
        <v>0</v>
      </c>
      <c r="P189" s="36">
        <f t="shared" si="18"/>
        <v>1576.0029999999999</v>
      </c>
      <c r="Q189" s="34" t="s">
        <v>118</v>
      </c>
      <c r="R189" s="4">
        <v>44732</v>
      </c>
      <c r="S189" s="34" t="s">
        <v>64</v>
      </c>
      <c r="U189" s="38"/>
      <c r="V189" s="1"/>
    </row>
    <row r="190" spans="1:22" x14ac:dyDescent="0.35">
      <c r="A190" s="32">
        <v>44713</v>
      </c>
      <c r="B190" s="4">
        <v>44717</v>
      </c>
      <c r="C190" s="34"/>
      <c r="D190" s="34"/>
      <c r="E190" s="35"/>
      <c r="F190" s="34" t="s">
        <v>208</v>
      </c>
      <c r="G190" s="34" t="s">
        <v>4</v>
      </c>
      <c r="H190" s="34" t="s">
        <v>5</v>
      </c>
      <c r="I190" s="34" t="s">
        <v>77</v>
      </c>
      <c r="J190" s="34">
        <f>VLOOKUP(Tabla1[[#This Row],[GASTO]],MasterLists!$C$5:$D$245,2,FALSE)</f>
        <v>6290004903</v>
      </c>
      <c r="K190" s="36">
        <v>179.09</v>
      </c>
      <c r="L190" s="37">
        <v>0.1</v>
      </c>
      <c r="M190" s="36">
        <f t="shared" si="19"/>
        <v>17.909000000000002</v>
      </c>
      <c r="N190" s="42"/>
      <c r="O190" s="36">
        <v>0</v>
      </c>
      <c r="P190" s="36">
        <f t="shared" si="18"/>
        <v>196.999</v>
      </c>
      <c r="Q190" s="34" t="s">
        <v>118</v>
      </c>
      <c r="R190" s="4">
        <v>44732</v>
      </c>
      <c r="S190" s="34" t="s">
        <v>64</v>
      </c>
      <c r="U190" s="38"/>
      <c r="V190" s="1"/>
    </row>
    <row r="191" spans="1:22" x14ac:dyDescent="0.35">
      <c r="A191" s="32">
        <v>44713</v>
      </c>
      <c r="B191" s="4">
        <v>44726</v>
      </c>
      <c r="C191" s="34"/>
      <c r="D191" s="34"/>
      <c r="E191" s="35"/>
      <c r="F191" s="34" t="s">
        <v>165</v>
      </c>
      <c r="G191" s="34" t="s">
        <v>166</v>
      </c>
      <c r="H191" s="34" t="s">
        <v>167</v>
      </c>
      <c r="I191" s="34" t="s">
        <v>168</v>
      </c>
      <c r="J191" s="34">
        <f>VLOOKUP(Tabla1[[#This Row],[GASTO]],MasterLists!$C$5:$D$245,2,FALSE)</f>
        <v>6002000200</v>
      </c>
      <c r="K191" s="36">
        <v>168.5</v>
      </c>
      <c r="L191" s="37">
        <v>0.1</v>
      </c>
      <c r="M191" s="36">
        <f>L191*K191</f>
        <v>16.850000000000001</v>
      </c>
      <c r="N191" s="42"/>
      <c r="O191" s="36">
        <v>0</v>
      </c>
      <c r="P191" s="36">
        <f>K191+M191-O191</f>
        <v>185.35</v>
      </c>
      <c r="Q191" s="34" t="s">
        <v>58</v>
      </c>
      <c r="R191" s="33">
        <v>44793</v>
      </c>
      <c r="S191" s="34" t="s">
        <v>126</v>
      </c>
      <c r="T191" s="34"/>
      <c r="U191" s="23"/>
      <c r="V191" s="1"/>
    </row>
    <row r="192" spans="1:22" x14ac:dyDescent="0.35">
      <c r="A192" s="32">
        <v>44713</v>
      </c>
      <c r="B192" s="33">
        <v>44727</v>
      </c>
      <c r="E192" s="35"/>
      <c r="F192" s="34" t="s">
        <v>20</v>
      </c>
      <c r="G192" s="34" t="s">
        <v>52</v>
      </c>
      <c r="H192" s="34" t="s">
        <v>5</v>
      </c>
      <c r="I192" s="34" t="s">
        <v>92</v>
      </c>
      <c r="J192" s="34">
        <f>VLOOKUP(Tabla1[[#This Row],[GASTO]],MasterLists!$C$5:$D$245,2,FALSE)</f>
        <v>6290005902</v>
      </c>
      <c r="K192" s="36">
        <v>290.44</v>
      </c>
      <c r="L192" s="37">
        <v>0.21</v>
      </c>
      <c r="M192" s="36">
        <f>L192*K192</f>
        <v>60.992399999999996</v>
      </c>
      <c r="N192" s="42"/>
      <c r="O192" s="36">
        <v>0</v>
      </c>
      <c r="P192" s="36">
        <f>K192+M192-O192</f>
        <v>351.43239999999997</v>
      </c>
      <c r="Q192" s="34" t="s">
        <v>118</v>
      </c>
      <c r="R192" s="33">
        <v>44793</v>
      </c>
      <c r="S192" s="34" t="s">
        <v>126</v>
      </c>
      <c r="U192" s="38"/>
      <c r="V192" s="1"/>
    </row>
    <row r="193" spans="1:22" x14ac:dyDescent="0.35">
      <c r="A193" s="32">
        <v>44713</v>
      </c>
      <c r="B193" s="33">
        <v>44727</v>
      </c>
      <c r="C193" s="49"/>
      <c r="D193" s="49"/>
      <c r="E193" s="50"/>
      <c r="F193" s="49" t="s">
        <v>210</v>
      </c>
      <c r="G193" s="49" t="s">
        <v>4</v>
      </c>
      <c r="H193" s="49" t="s">
        <v>5</v>
      </c>
      <c r="I193" s="49" t="s">
        <v>174</v>
      </c>
      <c r="J193" s="49">
        <f>VLOOKUP(Tabla1[[#This Row],[GASTO]],MasterLists!$C$5:$D$245,2,FALSE)</f>
        <v>6290003903</v>
      </c>
      <c r="K193" s="36">
        <v>2056.4299999999998</v>
      </c>
      <c r="L193" s="37">
        <v>0</v>
      </c>
      <c r="M193" s="36">
        <f>L193*K193</f>
        <v>0</v>
      </c>
      <c r="N193" s="42"/>
      <c r="O193" s="36">
        <v>0</v>
      </c>
      <c r="P193" s="36">
        <f>K193+M193-O193</f>
        <v>2056.4299999999998</v>
      </c>
      <c r="Q193" s="34" t="s">
        <v>118</v>
      </c>
      <c r="R193" s="33">
        <v>44732</v>
      </c>
      <c r="S193" s="34" t="s">
        <v>64</v>
      </c>
      <c r="U193" s="38"/>
      <c r="V193" s="1"/>
    </row>
    <row r="194" spans="1:22" x14ac:dyDescent="0.35">
      <c r="A194" s="32">
        <v>44713</v>
      </c>
      <c r="B194" s="33">
        <v>44713</v>
      </c>
      <c r="C194" s="34"/>
      <c r="D194" s="34"/>
      <c r="E194" s="35"/>
      <c r="F194" s="34" t="s">
        <v>211</v>
      </c>
      <c r="G194" s="34" t="s">
        <v>52</v>
      </c>
      <c r="H194" s="34" t="s">
        <v>5</v>
      </c>
      <c r="I194" s="34" t="s">
        <v>75</v>
      </c>
      <c r="J194" s="34">
        <f>VLOOKUP(Tabla1[[#This Row],[GASTO]],MasterLists!$C$5:$D$245,2,FALSE)</f>
        <v>6290000902</v>
      </c>
      <c r="K194" s="36">
        <v>6.9</v>
      </c>
      <c r="L194" s="37">
        <v>0</v>
      </c>
      <c r="M194" s="36">
        <f>L194*K194</f>
        <v>0</v>
      </c>
      <c r="N194" s="42"/>
      <c r="O194" s="36">
        <v>0</v>
      </c>
      <c r="P194" s="36">
        <f>K194+M194-O194</f>
        <v>6.9</v>
      </c>
      <c r="Q194" s="1" t="s">
        <v>185</v>
      </c>
      <c r="R194" s="33"/>
      <c r="S194" s="1" t="s">
        <v>55</v>
      </c>
      <c r="T194" s="34"/>
      <c r="U194" s="23"/>
      <c r="V194" s="1"/>
    </row>
    <row r="195" spans="1:22" x14ac:dyDescent="0.35">
      <c r="A195" s="32">
        <v>44713</v>
      </c>
      <c r="B195" s="33">
        <v>44728</v>
      </c>
      <c r="C195" s="34"/>
      <c r="D195" s="34"/>
      <c r="E195" s="35"/>
      <c r="F195" s="34" t="s">
        <v>20</v>
      </c>
      <c r="G195" s="34" t="s">
        <v>4</v>
      </c>
      <c r="H195" s="34" t="s">
        <v>5</v>
      </c>
      <c r="I195" s="34" t="s">
        <v>6</v>
      </c>
      <c r="J195" s="34">
        <f>VLOOKUP(Tabla1[[#This Row],[GASTO]],MasterLists!$C$5:$D$245,2,FALSE)</f>
        <v>6290002903</v>
      </c>
      <c r="K195" s="36">
        <v>40</v>
      </c>
      <c r="L195" s="37">
        <v>0.21</v>
      </c>
      <c r="M195" s="36">
        <f t="shared" ref="M195" si="20">K195*L195</f>
        <v>8.4</v>
      </c>
      <c r="N195" s="42"/>
      <c r="O195" s="36">
        <v>0</v>
      </c>
      <c r="P195" s="36">
        <f t="shared" ref="P195" si="21">K195+M195</f>
        <v>48.4</v>
      </c>
      <c r="Q195" s="1" t="s">
        <v>188</v>
      </c>
      <c r="R195" s="33">
        <v>44728</v>
      </c>
      <c r="S195" s="1" t="s">
        <v>55</v>
      </c>
      <c r="T195" s="34"/>
      <c r="U195" s="23"/>
      <c r="V195" s="1"/>
    </row>
    <row r="196" spans="1:22" x14ac:dyDescent="0.35">
      <c r="A196" s="32">
        <v>44713</v>
      </c>
      <c r="B196" s="33">
        <v>44734</v>
      </c>
      <c r="C196" s="34"/>
      <c r="D196" s="34"/>
      <c r="E196" s="35"/>
      <c r="F196" s="34" t="s">
        <v>212</v>
      </c>
      <c r="G196" s="34" t="s">
        <v>4</v>
      </c>
      <c r="H196" s="34" t="s">
        <v>5</v>
      </c>
      <c r="I196" s="34" t="s">
        <v>6</v>
      </c>
      <c r="J196" s="34">
        <f>VLOOKUP(Tabla1[[#This Row],[GASTO]],MasterLists!$C$5:$D$245,2,FALSE)</f>
        <v>6290002903</v>
      </c>
      <c r="K196" s="36">
        <v>39.92</v>
      </c>
      <c r="L196" s="37">
        <v>0.21</v>
      </c>
      <c r="M196" s="36">
        <f>L196*K196</f>
        <v>8.3832000000000004</v>
      </c>
      <c r="N196" s="42"/>
      <c r="O196" s="36">
        <v>0</v>
      </c>
      <c r="P196" s="36">
        <f>K196+M196-O196</f>
        <v>48.303200000000004</v>
      </c>
      <c r="Q196" s="34" t="s">
        <v>188</v>
      </c>
      <c r="R196" s="33">
        <v>44734</v>
      </c>
      <c r="S196" s="1" t="s">
        <v>55</v>
      </c>
      <c r="T196" s="34"/>
      <c r="U196" s="38"/>
      <c r="V196" s="34"/>
    </row>
    <row r="197" spans="1:22" x14ac:dyDescent="0.35">
      <c r="A197" s="32">
        <v>44713</v>
      </c>
      <c r="B197" s="33">
        <v>44690</v>
      </c>
      <c r="C197" s="34"/>
      <c r="D197" s="52"/>
      <c r="E197" s="35"/>
      <c r="F197" s="34" t="s">
        <v>213</v>
      </c>
      <c r="G197" s="53" t="s">
        <v>52</v>
      </c>
      <c r="H197" s="53" t="s">
        <v>5</v>
      </c>
      <c r="I197" s="53" t="s">
        <v>214</v>
      </c>
      <c r="J197" s="53">
        <f>VLOOKUP(Tabla1[[#This Row],[GASTO]],MasterLists!$C$5:$D$245,2,FALSE)</f>
        <v>6290003902</v>
      </c>
      <c r="K197" s="36">
        <v>200</v>
      </c>
      <c r="L197" s="37">
        <v>0.21</v>
      </c>
      <c r="M197" s="36">
        <f>L197*K197</f>
        <v>42</v>
      </c>
      <c r="N197" s="42"/>
      <c r="O197" s="36">
        <v>0</v>
      </c>
      <c r="P197" s="36">
        <f>K197+M197-O197</f>
        <v>242</v>
      </c>
      <c r="Q197" s="34" t="s">
        <v>118</v>
      </c>
      <c r="R197" s="33">
        <v>44732</v>
      </c>
      <c r="S197" s="34" t="s">
        <v>64</v>
      </c>
      <c r="T197" s="34"/>
      <c r="U197" s="38"/>
      <c r="V197" s="34"/>
    </row>
    <row r="198" spans="1:22" x14ac:dyDescent="0.35">
      <c r="A198" s="32">
        <v>44713</v>
      </c>
      <c r="B198" s="33">
        <v>44714</v>
      </c>
      <c r="C198" s="34"/>
      <c r="D198" s="34"/>
      <c r="E198" s="2"/>
      <c r="F198" s="1" t="s">
        <v>215</v>
      </c>
      <c r="G198" s="53" t="s">
        <v>52</v>
      </c>
      <c r="H198" s="53" t="s">
        <v>5</v>
      </c>
      <c r="I198" s="53" t="s">
        <v>146</v>
      </c>
      <c r="J198" s="53">
        <f>VLOOKUP(Tabla1[[#This Row],[GASTO]],MasterLists!$C$5:$D$245,2,FALSE)</f>
        <v>6290007902</v>
      </c>
      <c r="K198" s="5">
        <v>14.45</v>
      </c>
      <c r="L198" s="7">
        <v>0.21</v>
      </c>
      <c r="M198" s="5">
        <f t="shared" ref="M198:M199" si="22">L198*K198</f>
        <v>3.0344999999999995</v>
      </c>
      <c r="N198" s="12"/>
      <c r="O198" s="5">
        <v>0</v>
      </c>
      <c r="P198" s="5">
        <f t="shared" ref="P198:P199" si="23">K198+M198-O198</f>
        <v>17.484499999999997</v>
      </c>
      <c r="Q198" s="1" t="s">
        <v>188</v>
      </c>
      <c r="R198" s="4">
        <v>44714</v>
      </c>
      <c r="S198" s="1" t="s">
        <v>64</v>
      </c>
      <c r="T198" s="1"/>
      <c r="U198" s="38"/>
      <c r="V198" s="1"/>
    </row>
    <row r="199" spans="1:22" x14ac:dyDescent="0.35">
      <c r="A199" s="32">
        <v>44713</v>
      </c>
      <c r="B199" s="4">
        <v>44721</v>
      </c>
      <c r="C199" s="34"/>
      <c r="D199" s="34"/>
      <c r="E199" s="2"/>
      <c r="F199" s="1" t="s">
        <v>215</v>
      </c>
      <c r="G199" s="53" t="s">
        <v>52</v>
      </c>
      <c r="H199" s="53" t="s">
        <v>5</v>
      </c>
      <c r="I199" s="53" t="s">
        <v>146</v>
      </c>
      <c r="J199" s="53">
        <f>VLOOKUP(Tabla1[[#This Row],[GASTO]],MasterLists!$C$5:$D$245,2,FALSE)</f>
        <v>6290007902</v>
      </c>
      <c r="K199" s="5">
        <v>9.51</v>
      </c>
      <c r="L199" s="7">
        <v>0.21</v>
      </c>
      <c r="M199" s="5">
        <f t="shared" si="22"/>
        <v>1.9970999999999999</v>
      </c>
      <c r="N199" s="12"/>
      <c r="O199" s="5">
        <v>0</v>
      </c>
      <c r="P199" s="5">
        <f t="shared" si="23"/>
        <v>11.507099999999999</v>
      </c>
      <c r="Q199" s="1" t="s">
        <v>188</v>
      </c>
      <c r="R199" s="4">
        <v>44721</v>
      </c>
      <c r="S199" s="1" t="s">
        <v>64</v>
      </c>
      <c r="T199" s="1"/>
      <c r="U199" s="38"/>
      <c r="V199" s="1"/>
    </row>
    <row r="200" spans="1:22" x14ac:dyDescent="0.35">
      <c r="A200" s="32">
        <v>44713</v>
      </c>
      <c r="B200" s="4">
        <v>44735</v>
      </c>
      <c r="C200" s="34"/>
      <c r="D200" s="34"/>
      <c r="E200" s="2"/>
      <c r="F200" s="1" t="s">
        <v>215</v>
      </c>
      <c r="G200" s="53" t="s">
        <v>52</v>
      </c>
      <c r="H200" s="53" t="s">
        <v>5</v>
      </c>
      <c r="I200" s="53" t="s">
        <v>146</v>
      </c>
      <c r="J200" s="53">
        <f>VLOOKUP(Tabla1[[#This Row],[GASTO]],MasterLists!$C$5:$D$245,2,FALSE)</f>
        <v>6290007902</v>
      </c>
      <c r="K200" s="5">
        <v>43.54</v>
      </c>
      <c r="L200" s="7">
        <v>0.21</v>
      </c>
      <c r="M200" s="5">
        <f t="shared" ref="M200:M205" si="24">L200*K200</f>
        <v>9.1433999999999997</v>
      </c>
      <c r="N200" s="12"/>
      <c r="O200" s="5">
        <v>0</v>
      </c>
      <c r="P200" s="5">
        <f>K200+M200-O200</f>
        <v>52.683399999999999</v>
      </c>
      <c r="Q200" s="1" t="s">
        <v>188</v>
      </c>
      <c r="R200" s="4">
        <v>44735</v>
      </c>
      <c r="S200" s="1" t="s">
        <v>55</v>
      </c>
      <c r="T200" s="1"/>
      <c r="U200" s="38"/>
      <c r="V200" s="1"/>
    </row>
    <row r="201" spans="1:22" x14ac:dyDescent="0.35">
      <c r="A201" s="32">
        <v>44713</v>
      </c>
      <c r="B201" s="4">
        <v>44739</v>
      </c>
      <c r="C201" s="34"/>
      <c r="D201" s="34"/>
      <c r="E201" s="35"/>
      <c r="F201" s="34" t="s">
        <v>216</v>
      </c>
      <c r="G201" s="58" t="s">
        <v>166</v>
      </c>
      <c r="H201" s="58" t="s">
        <v>5</v>
      </c>
      <c r="I201" s="58" t="s">
        <v>192</v>
      </c>
      <c r="J201" s="58">
        <f>VLOOKUP(Tabla1[[#This Row],[GASTO]],MasterLists!$C$5:$D$245,2,FALSE)</f>
        <v>6292011200</v>
      </c>
      <c r="K201" s="36">
        <v>120.54</v>
      </c>
      <c r="L201" s="37">
        <v>0.1</v>
      </c>
      <c r="M201" s="36">
        <f t="shared" si="24"/>
        <v>12.054000000000002</v>
      </c>
      <c r="N201" s="42"/>
      <c r="O201" s="36">
        <v>0</v>
      </c>
      <c r="P201" s="36">
        <f>K201+M201-O201</f>
        <v>132.59399999999999</v>
      </c>
      <c r="Q201" s="34" t="s">
        <v>118</v>
      </c>
      <c r="R201" s="33">
        <v>44732</v>
      </c>
      <c r="S201" s="34" t="s">
        <v>64</v>
      </c>
      <c r="T201" s="34"/>
      <c r="U201" s="38"/>
      <c r="V201" s="34"/>
    </row>
    <row r="202" spans="1:22" x14ac:dyDescent="0.35">
      <c r="A202" s="32">
        <v>44713</v>
      </c>
      <c r="B202" s="33">
        <v>44726</v>
      </c>
      <c r="C202" s="34"/>
      <c r="D202" s="34"/>
      <c r="E202" s="35"/>
      <c r="F202" s="34" t="s">
        <v>217</v>
      </c>
      <c r="G202" s="34" t="s">
        <v>52</v>
      </c>
      <c r="H202" s="34" t="s">
        <v>5</v>
      </c>
      <c r="I202" s="34" t="s">
        <v>53</v>
      </c>
      <c r="J202" s="34">
        <f>VLOOKUP(Tabla1[[#This Row],[GASTO]],MasterLists!$C$5:$D$245,2,FALSE)</f>
        <v>6290016902</v>
      </c>
      <c r="K202" s="36">
        <v>1320</v>
      </c>
      <c r="L202" s="37">
        <v>0</v>
      </c>
      <c r="M202" s="36">
        <f t="shared" si="24"/>
        <v>0</v>
      </c>
      <c r="N202" s="42"/>
      <c r="O202" s="36">
        <v>0</v>
      </c>
      <c r="P202" s="36">
        <f>K202+M202-O202</f>
        <v>1320</v>
      </c>
      <c r="Q202" s="34" t="s">
        <v>118</v>
      </c>
      <c r="R202" s="33">
        <v>44732</v>
      </c>
      <c r="S202" s="34" t="s">
        <v>64</v>
      </c>
      <c r="T202" s="34"/>
      <c r="U202" s="38"/>
      <c r="V202" s="34"/>
    </row>
    <row r="203" spans="1:22" x14ac:dyDescent="0.35">
      <c r="A203" s="32">
        <v>44713</v>
      </c>
      <c r="B203" s="33">
        <v>44711</v>
      </c>
      <c r="C203" s="34"/>
      <c r="D203" s="34"/>
      <c r="E203" s="35"/>
      <c r="F203" t="s">
        <v>218</v>
      </c>
      <c r="G203" s="54" t="s">
        <v>122</v>
      </c>
      <c r="H203" s="54" t="s">
        <v>5</v>
      </c>
      <c r="I203" s="54" t="s">
        <v>219</v>
      </c>
      <c r="J203" s="54">
        <f>VLOOKUP(Tabla1[[#This Row],[GASTO]],MasterLists!$C$5:$D$245,2,FALSE)</f>
        <v>6291070100</v>
      </c>
      <c r="K203" s="36">
        <v>7487.5</v>
      </c>
      <c r="L203" s="37">
        <v>0</v>
      </c>
      <c r="M203" s="36">
        <f t="shared" si="24"/>
        <v>0</v>
      </c>
      <c r="N203" s="42"/>
      <c r="O203" s="36">
        <v>0</v>
      </c>
      <c r="P203" s="36">
        <f>K203+M203-O203</f>
        <v>7487.5</v>
      </c>
      <c r="Q203" s="34" t="s">
        <v>58</v>
      </c>
      <c r="R203" s="33">
        <v>44732</v>
      </c>
      <c r="S203" s="1" t="s">
        <v>64</v>
      </c>
      <c r="T203" s="54"/>
      <c r="U203" s="38"/>
      <c r="V203" s="34"/>
    </row>
    <row r="204" spans="1:22" x14ac:dyDescent="0.35">
      <c r="A204" s="32">
        <v>44734</v>
      </c>
      <c r="B204" s="33">
        <v>44735</v>
      </c>
      <c r="C204" s="34"/>
      <c r="E204" s="35"/>
      <c r="F204" s="34" t="s">
        <v>220</v>
      </c>
      <c r="G204" s="34" t="s">
        <v>4</v>
      </c>
      <c r="H204" s="34" t="s">
        <v>5</v>
      </c>
      <c r="I204" s="34" t="s">
        <v>6</v>
      </c>
      <c r="J204" s="34">
        <f>VLOOKUP(Tabla1[[#This Row],[GASTO]],MasterLists!$C$5:$D$245,2,FALSE)</f>
        <v>6290002903</v>
      </c>
      <c r="K204" s="36">
        <v>4275</v>
      </c>
      <c r="L204" s="37">
        <v>0.21</v>
      </c>
      <c r="M204" s="36">
        <f t="shared" si="24"/>
        <v>897.75</v>
      </c>
      <c r="N204" s="42"/>
      <c r="O204" s="36">
        <v>0</v>
      </c>
      <c r="P204" s="36">
        <f>K204+M204-O204</f>
        <v>5172.75</v>
      </c>
      <c r="Q204" s="1" t="s">
        <v>58</v>
      </c>
      <c r="R204" s="33">
        <v>44762</v>
      </c>
      <c r="S204" s="34" t="s">
        <v>179</v>
      </c>
      <c r="U204" s="38"/>
      <c r="V204" s="34"/>
    </row>
    <row r="205" spans="1:22" x14ac:dyDescent="0.35">
      <c r="A205" s="32">
        <v>44734</v>
      </c>
      <c r="B205" s="33">
        <v>44701</v>
      </c>
      <c r="C205" s="34"/>
      <c r="D205" s="34"/>
      <c r="E205" s="35"/>
      <c r="F205" s="34" t="s">
        <v>221</v>
      </c>
      <c r="G205" s="34" t="s">
        <v>4</v>
      </c>
      <c r="H205" s="34" t="s">
        <v>5</v>
      </c>
      <c r="I205" s="34" t="s">
        <v>6</v>
      </c>
      <c r="J205" s="34">
        <f>VLOOKUP(Tabla1[[#This Row],[GASTO]],MasterLists!$C$5:$D$245,2,FALSE)</f>
        <v>6290002903</v>
      </c>
      <c r="K205" s="60" t="s">
        <v>222</v>
      </c>
      <c r="L205" s="37">
        <v>0</v>
      </c>
      <c r="M205" s="36" t="e">
        <f t="shared" si="24"/>
        <v>#VALUE!</v>
      </c>
      <c r="N205" s="42">
        <v>0</v>
      </c>
      <c r="O205" s="36"/>
      <c r="P205" s="60" t="s">
        <v>222</v>
      </c>
      <c r="Q205" s="34" t="s">
        <v>118</v>
      </c>
      <c r="R205" s="33">
        <v>44732</v>
      </c>
      <c r="S205" s="34" t="s">
        <v>64</v>
      </c>
      <c r="T205" s="34"/>
      <c r="U205" s="38"/>
      <c r="V205" s="34"/>
    </row>
    <row r="206" spans="1:22" x14ac:dyDescent="0.35">
      <c r="A206" s="32">
        <v>44734</v>
      </c>
      <c r="B206" s="33">
        <v>44742</v>
      </c>
      <c r="C206" s="1"/>
      <c r="D206" s="56"/>
      <c r="E206" s="35"/>
      <c r="F206" s="34" t="s">
        <v>27</v>
      </c>
      <c r="G206" s="53" t="s">
        <v>4</v>
      </c>
      <c r="H206" s="53" t="s">
        <v>5</v>
      </c>
      <c r="I206" s="53" t="s">
        <v>6</v>
      </c>
      <c r="J206" s="53">
        <f>VLOOKUP(Tabla1[[#This Row],[GASTO]],MasterLists!$C$5:$D$245,2,FALSE)</f>
        <v>6290002903</v>
      </c>
      <c r="K206" s="36">
        <v>152.07</v>
      </c>
      <c r="L206" s="37">
        <v>0</v>
      </c>
      <c r="M206" s="36">
        <v>0</v>
      </c>
      <c r="N206" s="42"/>
      <c r="O206" s="36">
        <v>0</v>
      </c>
      <c r="P206" s="36">
        <f t="shared" ref="P206:P232" si="25">K206+M206-O206</f>
        <v>152.07</v>
      </c>
      <c r="Q206" s="1" t="s">
        <v>58</v>
      </c>
      <c r="R206" s="33">
        <v>44762</v>
      </c>
      <c r="S206" s="34" t="s">
        <v>179</v>
      </c>
      <c r="U206" s="38"/>
      <c r="V206" s="34"/>
    </row>
    <row r="207" spans="1:22" x14ac:dyDescent="0.35">
      <c r="A207" s="32">
        <v>44734</v>
      </c>
      <c r="B207" s="33">
        <v>44731</v>
      </c>
      <c r="C207" s="34"/>
      <c r="E207" s="35"/>
      <c r="F207" s="34" t="s">
        <v>223</v>
      </c>
      <c r="G207" s="34" t="s">
        <v>68</v>
      </c>
      <c r="H207" s="34" t="s">
        <v>5</v>
      </c>
      <c r="I207" s="34" t="s">
        <v>69</v>
      </c>
      <c r="J207" s="34">
        <f>VLOOKUP(Tabla1[[#This Row],[GASTO]],MasterLists!$C$5:$D$245,2,FALSE)</f>
        <v>6290004905</v>
      </c>
      <c r="K207" s="36">
        <v>189.99</v>
      </c>
      <c r="L207" s="37">
        <v>0.21</v>
      </c>
      <c r="M207" s="36">
        <f t="shared" ref="M207:M232" si="26">L207*K207</f>
        <v>39.8979</v>
      </c>
      <c r="N207" s="42"/>
      <c r="O207" s="36"/>
      <c r="P207" s="36">
        <f t="shared" si="25"/>
        <v>229.8879</v>
      </c>
      <c r="Q207" s="34" t="s">
        <v>54</v>
      </c>
      <c r="R207" s="33">
        <v>44731</v>
      </c>
      <c r="S207" s="34" t="s">
        <v>126</v>
      </c>
      <c r="T207" s="34"/>
      <c r="U207" s="38"/>
      <c r="V207" s="34"/>
    </row>
    <row r="208" spans="1:22" x14ac:dyDescent="0.35">
      <c r="A208" s="32">
        <v>44734</v>
      </c>
      <c r="B208" s="33">
        <v>44713</v>
      </c>
      <c r="E208" s="35"/>
      <c r="F208" s="34" t="s">
        <v>224</v>
      </c>
      <c r="G208" s="34" t="s">
        <v>68</v>
      </c>
      <c r="H208" s="34" t="s">
        <v>5</v>
      </c>
      <c r="I208" s="34" t="s">
        <v>69</v>
      </c>
      <c r="J208" s="34">
        <f>VLOOKUP(Tabla1[[#This Row],[GASTO]],MasterLists!$C$5:$D$245,2,FALSE)</f>
        <v>6290004905</v>
      </c>
      <c r="K208" s="36">
        <v>349.9</v>
      </c>
      <c r="L208" s="37">
        <v>0.21</v>
      </c>
      <c r="M208" s="36">
        <f t="shared" si="26"/>
        <v>73.478999999999999</v>
      </c>
      <c r="N208" s="42"/>
      <c r="O208" s="36"/>
      <c r="P208" s="36">
        <f t="shared" si="25"/>
        <v>423.37899999999996</v>
      </c>
      <c r="Q208" s="34" t="s">
        <v>54</v>
      </c>
      <c r="R208" s="33">
        <v>44713</v>
      </c>
      <c r="S208" s="34" t="s">
        <v>126</v>
      </c>
      <c r="T208" s="34"/>
      <c r="U208" s="38"/>
      <c r="V208" s="34"/>
    </row>
    <row r="209" spans="1:22" x14ac:dyDescent="0.35">
      <c r="A209" s="32">
        <v>44734</v>
      </c>
      <c r="B209" s="33">
        <v>44713</v>
      </c>
      <c r="E209" s="35"/>
      <c r="F209" s="34" t="s">
        <v>225</v>
      </c>
      <c r="G209" s="34" t="s">
        <v>68</v>
      </c>
      <c r="H209" s="34" t="s">
        <v>5</v>
      </c>
      <c r="I209" s="34" t="s">
        <v>69</v>
      </c>
      <c r="J209" s="34">
        <f>VLOOKUP(Tabla1[[#This Row],[GASTO]],MasterLists!$C$5:$D$245,2,FALSE)</f>
        <v>6290004905</v>
      </c>
      <c r="K209" s="36">
        <v>2507</v>
      </c>
      <c r="L209" s="37">
        <v>0.21</v>
      </c>
      <c r="M209" s="36">
        <f t="shared" si="26"/>
        <v>526.47</v>
      </c>
      <c r="N209" s="42"/>
      <c r="O209" s="36"/>
      <c r="P209" s="36">
        <f t="shared" si="25"/>
        <v>3033.4700000000003</v>
      </c>
      <c r="Q209" s="34" t="s">
        <v>54</v>
      </c>
      <c r="R209" s="33">
        <v>44743</v>
      </c>
      <c r="S209" s="34" t="s">
        <v>179</v>
      </c>
      <c r="T209" s="34"/>
      <c r="U209" s="38"/>
      <c r="V209" s="34"/>
    </row>
    <row r="210" spans="1:22" x14ac:dyDescent="0.35">
      <c r="A210" s="32">
        <v>44764</v>
      </c>
      <c r="B210" s="33">
        <v>44743</v>
      </c>
      <c r="C210" s="1"/>
      <c r="D210" s="1"/>
      <c r="E210" s="35"/>
      <c r="F210" s="1" t="s">
        <v>226</v>
      </c>
      <c r="G210" s="34" t="s">
        <v>68</v>
      </c>
      <c r="H210" s="34" t="s">
        <v>5</v>
      </c>
      <c r="I210" s="34" t="s">
        <v>69</v>
      </c>
      <c r="J210" s="34">
        <f>VLOOKUP(Tabla1[[#This Row],[GASTO]],MasterLists!$C$5:$D$245,2,FALSE)</f>
        <v>6290004905</v>
      </c>
      <c r="K210" s="36">
        <v>69</v>
      </c>
      <c r="L210" s="37">
        <v>0.21</v>
      </c>
      <c r="M210" s="36">
        <f t="shared" si="26"/>
        <v>14.49</v>
      </c>
      <c r="N210" s="42"/>
      <c r="O210" s="36">
        <v>0</v>
      </c>
      <c r="P210" s="36">
        <f t="shared" si="25"/>
        <v>83.49</v>
      </c>
      <c r="Q210" s="34" t="s">
        <v>185</v>
      </c>
      <c r="R210" s="33"/>
      <c r="S210" s="34" t="s">
        <v>126</v>
      </c>
      <c r="T210" s="34"/>
      <c r="U210" s="38"/>
      <c r="V210" s="34"/>
    </row>
    <row r="211" spans="1:22" x14ac:dyDescent="0.35">
      <c r="A211" s="32">
        <v>44734</v>
      </c>
      <c r="B211" s="33">
        <v>44742</v>
      </c>
      <c r="C211" s="34"/>
      <c r="D211" s="34"/>
      <c r="E211" s="35"/>
      <c r="F211" s="34" t="s">
        <v>227</v>
      </c>
      <c r="G211" s="34" t="s">
        <v>52</v>
      </c>
      <c r="H211" s="34" t="s">
        <v>5</v>
      </c>
      <c r="I211" s="34" t="s">
        <v>75</v>
      </c>
      <c r="J211" s="34">
        <f>VLOOKUP(Tabla1[[#This Row],[GASTO]],MasterLists!$C$5:$D$245,2,FALSE)</f>
        <v>6290000902</v>
      </c>
      <c r="K211" s="36">
        <v>207</v>
      </c>
      <c r="L211" s="37">
        <v>0.21</v>
      </c>
      <c r="M211" s="36">
        <f t="shared" si="26"/>
        <v>43.47</v>
      </c>
      <c r="N211" s="42"/>
      <c r="O211" s="36">
        <v>0</v>
      </c>
      <c r="P211" s="36">
        <f t="shared" si="25"/>
        <v>250.47</v>
      </c>
      <c r="Q211" s="34" t="s">
        <v>54</v>
      </c>
      <c r="R211" s="33"/>
      <c r="S211" s="34" t="s">
        <v>126</v>
      </c>
      <c r="T211" s="34"/>
      <c r="U211" s="38"/>
      <c r="V211" s="34"/>
    </row>
    <row r="212" spans="1:22" x14ac:dyDescent="0.35">
      <c r="A212" s="32">
        <v>44764</v>
      </c>
      <c r="B212" s="33">
        <v>44743</v>
      </c>
      <c r="C212" s="34"/>
      <c r="D212" s="34"/>
      <c r="E212" s="35"/>
      <c r="F212" s="34" t="s">
        <v>228</v>
      </c>
      <c r="G212" s="34" t="s">
        <v>68</v>
      </c>
      <c r="H212" s="34" t="s">
        <v>5</v>
      </c>
      <c r="I212" s="34" t="s">
        <v>69</v>
      </c>
      <c r="J212" s="34">
        <f>VLOOKUP(Tabla1[[#This Row],[GASTO]],MasterLists!$C$5:$D$245,2,FALSE)</f>
        <v>6290004905</v>
      </c>
      <c r="K212" s="36">
        <v>77.930000000000007</v>
      </c>
      <c r="L212" s="37">
        <v>0.21</v>
      </c>
      <c r="M212" s="36">
        <f t="shared" si="26"/>
        <v>16.365300000000001</v>
      </c>
      <c r="N212" s="42"/>
      <c r="O212" s="36"/>
      <c r="P212" s="36">
        <f t="shared" si="25"/>
        <v>94.295300000000012</v>
      </c>
      <c r="Q212" s="34" t="s">
        <v>54</v>
      </c>
      <c r="R212" s="33">
        <v>44743</v>
      </c>
      <c r="S212" s="34" t="s">
        <v>179</v>
      </c>
      <c r="T212" s="34"/>
      <c r="U212" s="38"/>
      <c r="V212" s="34"/>
    </row>
    <row r="213" spans="1:22" x14ac:dyDescent="0.35">
      <c r="A213" s="32">
        <v>44764</v>
      </c>
      <c r="B213" s="33">
        <v>44743</v>
      </c>
      <c r="C213" s="34"/>
      <c r="D213" s="34"/>
      <c r="E213" s="35"/>
      <c r="F213" s="34" t="s">
        <v>229</v>
      </c>
      <c r="G213" s="34" t="s">
        <v>52</v>
      </c>
      <c r="H213" s="34" t="s">
        <v>5</v>
      </c>
      <c r="I213" s="34" t="s">
        <v>75</v>
      </c>
      <c r="J213" s="34">
        <f>VLOOKUP(Tabla1[[#This Row],[GASTO]],MasterLists!$C$5:$D$245,2,FALSE)</f>
        <v>6290000902</v>
      </c>
      <c r="K213" s="36">
        <v>226.55</v>
      </c>
      <c r="L213" s="37">
        <v>0</v>
      </c>
      <c r="M213" s="36">
        <f t="shared" si="26"/>
        <v>0</v>
      </c>
      <c r="N213" s="42"/>
      <c r="O213" s="36">
        <v>0</v>
      </c>
      <c r="P213" s="36">
        <f t="shared" si="25"/>
        <v>226.55</v>
      </c>
      <c r="Q213" s="34" t="s">
        <v>185</v>
      </c>
      <c r="R213" s="33"/>
      <c r="S213" s="34" t="s">
        <v>126</v>
      </c>
      <c r="T213" s="34"/>
      <c r="U213" s="23"/>
      <c r="V213" s="34"/>
    </row>
    <row r="214" spans="1:22" x14ac:dyDescent="0.35">
      <c r="A214" s="32">
        <v>44764</v>
      </c>
      <c r="B214" s="33">
        <v>44746</v>
      </c>
      <c r="C214" s="34"/>
      <c r="D214" s="34"/>
      <c r="E214" s="35"/>
      <c r="F214" s="34" t="s">
        <v>230</v>
      </c>
      <c r="G214" s="34" t="s">
        <v>52</v>
      </c>
      <c r="H214" s="34" t="s">
        <v>5</v>
      </c>
      <c r="I214" s="34" t="s">
        <v>106</v>
      </c>
      <c r="J214" s="34">
        <f>VLOOKUP(Tabla1[[#This Row],[GASTO]],MasterLists!$C$5:$D$245,2,FALSE)</f>
        <v>6290019902</v>
      </c>
      <c r="K214" s="36">
        <v>14</v>
      </c>
      <c r="L214" s="37">
        <v>0.21</v>
      </c>
      <c r="M214" s="36">
        <f t="shared" si="26"/>
        <v>2.94</v>
      </c>
      <c r="N214" s="42"/>
      <c r="O214" s="36">
        <v>0</v>
      </c>
      <c r="P214" s="36">
        <f t="shared" si="25"/>
        <v>16.940000000000001</v>
      </c>
      <c r="Q214" s="34" t="s">
        <v>188</v>
      </c>
      <c r="R214" s="61" t="s">
        <v>231</v>
      </c>
      <c r="S214" s="34" t="s">
        <v>179</v>
      </c>
      <c r="T214" s="34"/>
      <c r="U214" s="38"/>
      <c r="V214" s="34"/>
    </row>
    <row r="215" spans="1:22" x14ac:dyDescent="0.35">
      <c r="A215" s="32">
        <v>44764</v>
      </c>
      <c r="B215" s="61">
        <v>44743</v>
      </c>
      <c r="E215" s="35"/>
      <c r="F215" s="34" t="s">
        <v>232</v>
      </c>
      <c r="G215" s="34" t="s">
        <v>52</v>
      </c>
      <c r="H215" s="34" t="s">
        <v>5</v>
      </c>
      <c r="I215" s="34" t="s">
        <v>99</v>
      </c>
      <c r="J215" s="34">
        <f>VLOOKUP(Tabla1[[#This Row],[GASTO]],MasterLists!$C$5:$D$245,2,FALSE)</f>
        <v>6290018902</v>
      </c>
      <c r="K215" s="36">
        <v>3002</v>
      </c>
      <c r="L215" s="37">
        <v>0.21</v>
      </c>
      <c r="M215" s="36">
        <f t="shared" si="26"/>
        <v>630.41999999999996</v>
      </c>
      <c r="N215" s="42"/>
      <c r="O215" s="36">
        <v>0</v>
      </c>
      <c r="P215" s="36">
        <f t="shared" si="25"/>
        <v>3632.42</v>
      </c>
      <c r="Q215" s="34" t="s">
        <v>185</v>
      </c>
      <c r="R215" s="33">
        <v>44658</v>
      </c>
      <c r="S215" s="34" t="s">
        <v>64</v>
      </c>
      <c r="T215" s="34"/>
      <c r="U215" s="38"/>
      <c r="V215" s="34"/>
    </row>
    <row r="216" spans="1:22" x14ac:dyDescent="0.35">
      <c r="A216" s="32">
        <v>44764</v>
      </c>
      <c r="B216" s="33">
        <v>44743</v>
      </c>
      <c r="E216" s="35"/>
      <c r="F216" s="34" t="s">
        <v>132</v>
      </c>
      <c r="G216" s="34" t="s">
        <v>52</v>
      </c>
      <c r="H216" s="34" t="s">
        <v>5</v>
      </c>
      <c r="I216" s="34" t="s">
        <v>106</v>
      </c>
      <c r="J216" s="34">
        <f>VLOOKUP(Tabla1[[#This Row],[GASTO]],MasterLists!$C$5:$D$245,2,FALSE)</f>
        <v>6290019902</v>
      </c>
      <c r="K216" s="36">
        <v>393.17</v>
      </c>
      <c r="L216" s="37">
        <v>0.21</v>
      </c>
      <c r="M216" s="36">
        <f t="shared" si="26"/>
        <v>82.565700000000007</v>
      </c>
      <c r="N216" s="42"/>
      <c r="O216" s="36">
        <v>0</v>
      </c>
      <c r="P216" s="36">
        <f t="shared" si="25"/>
        <v>475.73570000000001</v>
      </c>
      <c r="Q216" s="34" t="s">
        <v>185</v>
      </c>
      <c r="R216" s="33">
        <v>44658</v>
      </c>
      <c r="S216" s="34" t="s">
        <v>64</v>
      </c>
      <c r="T216" s="34"/>
      <c r="U216" s="38"/>
      <c r="V216" s="34"/>
    </row>
    <row r="217" spans="1:22" x14ac:dyDescent="0.35">
      <c r="A217" s="32">
        <v>44764</v>
      </c>
      <c r="B217" s="61" t="s">
        <v>233</v>
      </c>
      <c r="C217" s="34"/>
      <c r="D217" s="34"/>
      <c r="E217" s="62"/>
      <c r="F217" s="34" t="s">
        <v>234</v>
      </c>
      <c r="G217" s="34" t="s">
        <v>52</v>
      </c>
      <c r="H217" s="34" t="s">
        <v>5</v>
      </c>
      <c r="I217" s="34" t="s">
        <v>53</v>
      </c>
      <c r="J217" s="34">
        <f>VLOOKUP(Tabla1[[#This Row],[GASTO]],MasterLists!$C$5:$D$245,2,FALSE)</f>
        <v>6290016902</v>
      </c>
      <c r="K217" s="36">
        <v>396.8</v>
      </c>
      <c r="L217" s="37">
        <v>0.1</v>
      </c>
      <c r="M217" s="36">
        <f t="shared" si="26"/>
        <v>39.680000000000007</v>
      </c>
      <c r="N217" s="42"/>
      <c r="O217" s="36">
        <v>0</v>
      </c>
      <c r="P217" s="36">
        <f t="shared" si="25"/>
        <v>436.48</v>
      </c>
      <c r="Q217" s="34" t="s">
        <v>58</v>
      </c>
      <c r="R217" s="61" t="s">
        <v>235</v>
      </c>
      <c r="S217" s="34" t="s">
        <v>126</v>
      </c>
      <c r="T217" s="34"/>
      <c r="U217" s="38"/>
      <c r="V217" s="34"/>
    </row>
    <row r="218" spans="1:22" x14ac:dyDescent="0.35">
      <c r="A218" s="32">
        <v>44764</v>
      </c>
      <c r="B218" s="61" t="s">
        <v>233</v>
      </c>
      <c r="C218" s="34"/>
      <c r="D218" s="34"/>
      <c r="E218" s="62"/>
      <c r="F218" s="34" t="s">
        <v>234</v>
      </c>
      <c r="G218" s="34" t="s">
        <v>52</v>
      </c>
      <c r="H218" s="34" t="s">
        <v>5</v>
      </c>
      <c r="I218" s="34" t="s">
        <v>53</v>
      </c>
      <c r="J218" s="34">
        <f>VLOOKUP(Tabla1[[#This Row],[GASTO]],MasterLists!$C$5:$D$245,2,FALSE)</f>
        <v>6290016902</v>
      </c>
      <c r="K218" s="36">
        <v>2.2000000000000002</v>
      </c>
      <c r="L218" s="37">
        <v>0.21</v>
      </c>
      <c r="M218" s="36">
        <f t="shared" si="26"/>
        <v>0.46200000000000002</v>
      </c>
      <c r="N218" s="42"/>
      <c r="O218" s="36">
        <v>0</v>
      </c>
      <c r="P218" s="36">
        <f t="shared" si="25"/>
        <v>2.6620000000000004</v>
      </c>
      <c r="Q218" s="34" t="s">
        <v>118</v>
      </c>
      <c r="R218" s="61" t="s">
        <v>235</v>
      </c>
      <c r="S218" s="34" t="s">
        <v>179</v>
      </c>
      <c r="T218" s="34"/>
      <c r="U218" s="38"/>
      <c r="V218" s="34"/>
    </row>
    <row r="219" spans="1:22" x14ac:dyDescent="0.35">
      <c r="A219" s="32">
        <v>44764</v>
      </c>
      <c r="B219" s="61" t="s">
        <v>236</v>
      </c>
      <c r="C219" s="34"/>
      <c r="D219" s="34"/>
      <c r="E219" s="35"/>
      <c r="F219" s="34" t="s">
        <v>237</v>
      </c>
      <c r="G219" s="34" t="s">
        <v>166</v>
      </c>
      <c r="H219" s="34" t="s">
        <v>167</v>
      </c>
      <c r="I219" s="34" t="s">
        <v>238</v>
      </c>
      <c r="J219" s="34">
        <f>VLOOKUP(Tabla1[[#This Row],[GASTO]],MasterLists!$C$5:$D$245,2,FALSE)</f>
        <v>6002001200</v>
      </c>
      <c r="K219" s="36">
        <v>89.3</v>
      </c>
      <c r="L219" s="37">
        <v>0.21</v>
      </c>
      <c r="M219" s="36">
        <f t="shared" si="26"/>
        <v>18.753</v>
      </c>
      <c r="N219" s="42"/>
      <c r="O219" s="36">
        <v>0</v>
      </c>
      <c r="P219" s="36">
        <f t="shared" si="25"/>
        <v>108.053</v>
      </c>
      <c r="Q219" s="34" t="s">
        <v>188</v>
      </c>
      <c r="R219" s="61" t="s">
        <v>239</v>
      </c>
      <c r="S219" s="34" t="s">
        <v>64</v>
      </c>
      <c r="T219" s="34"/>
      <c r="U219" s="38"/>
      <c r="V219" s="34"/>
    </row>
    <row r="220" spans="1:22" x14ac:dyDescent="0.35">
      <c r="A220" s="32">
        <v>44764</v>
      </c>
      <c r="B220" s="61" t="s">
        <v>233</v>
      </c>
      <c r="C220" s="1"/>
      <c r="D220" s="1"/>
      <c r="E220" s="35"/>
      <c r="F220" s="1" t="s">
        <v>18</v>
      </c>
      <c r="G220" s="34" t="s">
        <v>4</v>
      </c>
      <c r="H220" s="34" t="s">
        <v>5</v>
      </c>
      <c r="I220" s="34" t="s">
        <v>6</v>
      </c>
      <c r="J220" s="34">
        <f>VLOOKUP(Tabla1[[#This Row],[GASTO]],MasterLists!$C$5:$D$245,2,FALSE)</f>
        <v>6290002903</v>
      </c>
      <c r="K220" s="36">
        <v>7100</v>
      </c>
      <c r="L220" s="37">
        <v>0.21</v>
      </c>
      <c r="M220" s="36">
        <f t="shared" si="26"/>
        <v>1491</v>
      </c>
      <c r="N220" s="42"/>
      <c r="O220" s="36">
        <v>0</v>
      </c>
      <c r="P220" s="36">
        <f t="shared" si="25"/>
        <v>8591</v>
      </c>
      <c r="Q220" s="34" t="s">
        <v>118</v>
      </c>
      <c r="R220" s="61" t="s">
        <v>240</v>
      </c>
      <c r="S220" s="34" t="s">
        <v>126</v>
      </c>
      <c r="U220" s="38"/>
      <c r="V220" s="34"/>
    </row>
    <row r="221" spans="1:22" x14ac:dyDescent="0.35">
      <c r="A221" s="32">
        <v>44764</v>
      </c>
      <c r="B221" s="61" t="s">
        <v>233</v>
      </c>
      <c r="C221" s="1"/>
      <c r="D221" s="1"/>
      <c r="E221" s="35"/>
      <c r="F221" s="34" t="s">
        <v>241</v>
      </c>
      <c r="G221" s="34" t="s">
        <v>52</v>
      </c>
      <c r="H221" s="34" t="s">
        <v>5</v>
      </c>
      <c r="I221" s="34" t="s">
        <v>146</v>
      </c>
      <c r="J221" s="34">
        <f>VLOOKUP(Tabla1[[#This Row],[GASTO]],MasterLists!$C$5:$D$245,2,FALSE)</f>
        <v>6290007902</v>
      </c>
      <c r="K221" s="36">
        <v>36.54</v>
      </c>
      <c r="L221" s="37">
        <v>0.21</v>
      </c>
      <c r="M221" s="36">
        <f t="shared" si="26"/>
        <v>7.6733999999999991</v>
      </c>
      <c r="N221" s="42"/>
      <c r="O221" s="36">
        <v>0</v>
      </c>
      <c r="P221" s="36">
        <f t="shared" si="25"/>
        <v>44.2134</v>
      </c>
      <c r="Q221" s="34" t="s">
        <v>118</v>
      </c>
      <c r="R221" s="61" t="s">
        <v>240</v>
      </c>
      <c r="S221" s="34" t="s">
        <v>179</v>
      </c>
      <c r="T221" s="1"/>
      <c r="U221" s="38"/>
      <c r="V221" s="34"/>
    </row>
    <row r="222" spans="1:22" x14ac:dyDescent="0.35">
      <c r="A222" s="32">
        <v>44764</v>
      </c>
      <c r="B222" s="61">
        <v>44746</v>
      </c>
      <c r="C222" s="1"/>
      <c r="D222" s="1"/>
      <c r="E222" s="2"/>
      <c r="F222" s="1" t="s">
        <v>242</v>
      </c>
      <c r="G222" s="1" t="s">
        <v>52</v>
      </c>
      <c r="H222" s="1" t="s">
        <v>5</v>
      </c>
      <c r="I222" s="1" t="s">
        <v>63</v>
      </c>
      <c r="J222" s="1">
        <f>VLOOKUP(Tabla1[[#This Row],[GASTO]],MasterLists!$C$5:$D$245,2,FALSE)</f>
        <v>6290008902</v>
      </c>
      <c r="K222" s="5">
        <v>1950</v>
      </c>
      <c r="L222" s="7">
        <v>0.21</v>
      </c>
      <c r="M222" s="5">
        <f t="shared" si="26"/>
        <v>409.5</v>
      </c>
      <c r="N222" s="12"/>
      <c r="O222" s="5">
        <v>0</v>
      </c>
      <c r="P222" s="5">
        <f t="shared" si="25"/>
        <v>2359.5</v>
      </c>
      <c r="Q222" s="1" t="s">
        <v>58</v>
      </c>
      <c r="R222" s="17">
        <v>44824</v>
      </c>
      <c r="S222" s="1" t="s">
        <v>126</v>
      </c>
      <c r="T222" s="1"/>
      <c r="U222" s="23"/>
      <c r="V222" s="1"/>
    </row>
    <row r="223" spans="1:22" x14ac:dyDescent="0.35">
      <c r="A223" s="32">
        <v>44764</v>
      </c>
      <c r="B223" s="17">
        <v>44743</v>
      </c>
      <c r="C223" s="1"/>
      <c r="E223" s="35"/>
      <c r="F223" s="34" t="s">
        <v>243</v>
      </c>
      <c r="G223" s="34" t="s">
        <v>52</v>
      </c>
      <c r="H223" s="34" t="s">
        <v>5</v>
      </c>
      <c r="I223" s="34" t="s">
        <v>63</v>
      </c>
      <c r="J223" s="34">
        <f>VLOOKUP(Tabla1[[#This Row],[GASTO]],MasterLists!$C$5:$D$245,2,FALSE)</f>
        <v>6290008902</v>
      </c>
      <c r="K223" s="36">
        <v>633.46</v>
      </c>
      <c r="L223" s="37">
        <v>0</v>
      </c>
      <c r="M223" s="36">
        <f t="shared" si="26"/>
        <v>0</v>
      </c>
      <c r="N223" s="42"/>
      <c r="O223" s="36">
        <v>0</v>
      </c>
      <c r="P223" s="36">
        <f t="shared" si="25"/>
        <v>633.46</v>
      </c>
      <c r="Q223" s="34" t="s">
        <v>54</v>
      </c>
      <c r="R223" s="33"/>
      <c r="S223" s="34" t="s">
        <v>54</v>
      </c>
      <c r="T223" s="34"/>
      <c r="U223" s="38"/>
      <c r="V223" s="34"/>
    </row>
    <row r="224" spans="1:22" x14ac:dyDescent="0.35">
      <c r="A224" s="32">
        <v>44764</v>
      </c>
      <c r="B224" s="33">
        <v>44743</v>
      </c>
      <c r="C224" s="1"/>
      <c r="D224" s="34"/>
      <c r="E224" s="35"/>
      <c r="F224" s="34" t="s">
        <v>244</v>
      </c>
      <c r="G224" s="34" t="s">
        <v>52</v>
      </c>
      <c r="H224" s="34" t="s">
        <v>5</v>
      </c>
      <c r="I224" s="34" t="s">
        <v>63</v>
      </c>
      <c r="J224" s="34">
        <f>VLOOKUP(Tabla1[[#This Row],[GASTO]],MasterLists!$C$5:$D$245,2,FALSE)</f>
        <v>6290008902</v>
      </c>
      <c r="K224" s="36">
        <v>488</v>
      </c>
      <c r="L224" s="37">
        <v>0.21</v>
      </c>
      <c r="M224" s="36">
        <f t="shared" si="26"/>
        <v>102.47999999999999</v>
      </c>
      <c r="N224" s="42"/>
      <c r="O224" s="36">
        <v>0</v>
      </c>
      <c r="P224" s="36">
        <f t="shared" si="25"/>
        <v>590.48</v>
      </c>
      <c r="Q224" s="34" t="s">
        <v>54</v>
      </c>
      <c r="R224" s="33"/>
      <c r="S224" s="34" t="s">
        <v>54</v>
      </c>
      <c r="T224" s="34"/>
      <c r="U224" s="38"/>
      <c r="V224" s="34"/>
    </row>
    <row r="225" spans="1:22" x14ac:dyDescent="0.35">
      <c r="A225" s="32">
        <v>44764</v>
      </c>
      <c r="B225" s="33">
        <v>44749</v>
      </c>
      <c r="C225" s="34"/>
      <c r="D225" s="34"/>
      <c r="E225" s="35"/>
      <c r="F225" s="34" t="s">
        <v>245</v>
      </c>
      <c r="G225" s="34" t="s">
        <v>122</v>
      </c>
      <c r="H225" s="34" t="s">
        <v>5</v>
      </c>
      <c r="I225" s="34" t="s">
        <v>246</v>
      </c>
      <c r="J225" s="34">
        <f>VLOOKUP(Tabla1[[#This Row],[GASTO]],MasterLists!$C$5:$D$245,2,FALSE)</f>
        <v>6291010100</v>
      </c>
      <c r="K225" s="36">
        <v>155.75</v>
      </c>
      <c r="L225" s="37">
        <v>0.21</v>
      </c>
      <c r="M225" s="36">
        <f t="shared" si="26"/>
        <v>32.707499999999996</v>
      </c>
      <c r="N225" s="42"/>
      <c r="O225" s="36">
        <v>0</v>
      </c>
      <c r="P225" s="36">
        <f t="shared" si="25"/>
        <v>188.45749999999998</v>
      </c>
      <c r="Q225" s="34" t="s">
        <v>118</v>
      </c>
      <c r="R225" s="61" t="s">
        <v>231</v>
      </c>
      <c r="S225" s="34" t="s">
        <v>126</v>
      </c>
      <c r="T225" s="1"/>
      <c r="U225" s="38"/>
      <c r="V225" s="34"/>
    </row>
    <row r="226" spans="1:22" x14ac:dyDescent="0.35">
      <c r="A226" s="32">
        <v>44764</v>
      </c>
      <c r="B226" s="61" t="s">
        <v>233</v>
      </c>
      <c r="C226" s="34"/>
      <c r="D226" s="34"/>
      <c r="E226" s="35"/>
      <c r="F226" s="34" t="s">
        <v>247</v>
      </c>
      <c r="G226" s="34" t="s">
        <v>4</v>
      </c>
      <c r="H226" s="34" t="s">
        <v>5</v>
      </c>
      <c r="I226" s="34" t="s">
        <v>77</v>
      </c>
      <c r="J226" s="34">
        <f>VLOOKUP(Tabla1[[#This Row],[GASTO]],MasterLists!$C$5:$D$245,2,FALSE)</f>
        <v>6290004903</v>
      </c>
      <c r="K226" s="36">
        <v>17186.310000000001</v>
      </c>
      <c r="L226" s="37">
        <v>0.21</v>
      </c>
      <c r="M226" s="36">
        <f t="shared" si="26"/>
        <v>3609.1251000000002</v>
      </c>
      <c r="N226" s="42"/>
      <c r="O226" s="36">
        <v>0</v>
      </c>
      <c r="P226" s="36">
        <f t="shared" si="25"/>
        <v>20795.435100000002</v>
      </c>
      <c r="Q226" s="34" t="s">
        <v>118</v>
      </c>
      <c r="R226" s="61" t="s">
        <v>235</v>
      </c>
      <c r="S226" s="34" t="s">
        <v>126</v>
      </c>
      <c r="U226" s="38"/>
      <c r="V226" s="34"/>
    </row>
    <row r="227" spans="1:22" x14ac:dyDescent="0.35">
      <c r="A227" s="32">
        <v>44764</v>
      </c>
      <c r="B227" s="61" t="s">
        <v>233</v>
      </c>
      <c r="C227" s="1"/>
      <c r="D227" s="1"/>
      <c r="E227" s="2"/>
      <c r="F227" s="1" t="s">
        <v>181</v>
      </c>
      <c r="G227" s="1" t="s">
        <v>52</v>
      </c>
      <c r="H227" s="1" t="s">
        <v>5</v>
      </c>
      <c r="I227" s="1" t="s">
        <v>63</v>
      </c>
      <c r="J227" s="1">
        <f>VLOOKUP(Tabla1[[#This Row],[GASTO]],MasterLists!$C$5:$D$245,2,FALSE)</f>
        <v>6290008902</v>
      </c>
      <c r="K227" s="5">
        <v>4444</v>
      </c>
      <c r="L227" s="7">
        <v>0.21</v>
      </c>
      <c r="M227" s="5">
        <f t="shared" si="26"/>
        <v>933.24</v>
      </c>
      <c r="N227" s="12"/>
      <c r="O227" s="5">
        <v>0</v>
      </c>
      <c r="P227" s="5">
        <f t="shared" si="25"/>
        <v>5377.24</v>
      </c>
      <c r="Q227" s="1" t="s">
        <v>118</v>
      </c>
      <c r="R227" s="17" t="s">
        <v>235</v>
      </c>
      <c r="S227" s="1" t="s">
        <v>126</v>
      </c>
      <c r="T227" s="1"/>
      <c r="U227" s="23"/>
      <c r="V227" s="1"/>
    </row>
    <row r="228" spans="1:22" x14ac:dyDescent="0.35">
      <c r="A228" s="32">
        <v>44764</v>
      </c>
      <c r="B228" s="17">
        <v>44747</v>
      </c>
      <c r="C228" s="1"/>
      <c r="D228" s="1"/>
      <c r="E228" s="2"/>
      <c r="F228" s="1" t="s">
        <v>190</v>
      </c>
      <c r="G228" s="1" t="s">
        <v>52</v>
      </c>
      <c r="H228" s="1" t="s">
        <v>5</v>
      </c>
      <c r="I228" s="1" t="s">
        <v>63</v>
      </c>
      <c r="J228" s="1">
        <f>VLOOKUP(Tabla1[[#This Row],[GASTO]],MasterLists!$C$5:$D$245,2,FALSE)</f>
        <v>6290008902</v>
      </c>
      <c r="K228" s="5">
        <v>630</v>
      </c>
      <c r="L228" s="7">
        <v>0.21</v>
      </c>
      <c r="M228" s="5">
        <f t="shared" si="26"/>
        <v>132.29999999999998</v>
      </c>
      <c r="N228" s="12"/>
      <c r="O228" s="5">
        <v>0</v>
      </c>
      <c r="P228" s="5">
        <f t="shared" si="25"/>
        <v>762.3</v>
      </c>
      <c r="Q228" s="1" t="s">
        <v>185</v>
      </c>
      <c r="R228" s="4"/>
      <c r="S228" s="1" t="s">
        <v>185</v>
      </c>
      <c r="T228" s="1"/>
      <c r="U228" s="23"/>
      <c r="V228" s="1"/>
    </row>
    <row r="229" spans="1:22" x14ac:dyDescent="0.35">
      <c r="A229" s="32">
        <v>44764</v>
      </c>
      <c r="B229" s="4">
        <v>44749</v>
      </c>
      <c r="C229" s="34"/>
      <c r="D229" s="34"/>
      <c r="E229" s="35"/>
      <c r="F229" s="34" t="s">
        <v>248</v>
      </c>
      <c r="G229" s="1" t="s">
        <v>4</v>
      </c>
      <c r="H229" s="1" t="s">
        <v>5</v>
      </c>
      <c r="I229" s="1" t="s">
        <v>61</v>
      </c>
      <c r="J229" s="1">
        <f>VLOOKUP(Tabla1[[#This Row],[GASTO]],MasterLists!$C$5:$D$245,2,FALSE)</f>
        <v>6290000903</v>
      </c>
      <c r="K229" s="10">
        <v>2000</v>
      </c>
      <c r="L229" s="37"/>
      <c r="M229" s="36">
        <f t="shared" si="26"/>
        <v>0</v>
      </c>
      <c r="N229" s="42"/>
      <c r="O229" s="36"/>
      <c r="P229" s="10">
        <f t="shared" si="25"/>
        <v>2000</v>
      </c>
      <c r="Q229" s="1" t="s">
        <v>118</v>
      </c>
      <c r="R229" s="33"/>
      <c r="S229" s="34" t="s">
        <v>179</v>
      </c>
      <c r="T229" s="1"/>
      <c r="U229" s="23"/>
      <c r="V229" s="34"/>
    </row>
    <row r="230" spans="1:22" x14ac:dyDescent="0.35">
      <c r="A230" s="32">
        <v>44764</v>
      </c>
      <c r="B230" s="33">
        <v>44750</v>
      </c>
      <c r="C230" s="34"/>
      <c r="D230" s="34"/>
      <c r="E230" s="35"/>
      <c r="F230" s="34" t="s">
        <v>249</v>
      </c>
      <c r="G230" s="34" t="s">
        <v>166</v>
      </c>
      <c r="H230" s="34" t="s">
        <v>167</v>
      </c>
      <c r="I230" s="34" t="s">
        <v>238</v>
      </c>
      <c r="J230" s="34">
        <f>VLOOKUP(Tabla1[[#This Row],[GASTO]],MasterLists!$C$5:$D$245,2,FALSE)</f>
        <v>6002001200</v>
      </c>
      <c r="K230" s="63">
        <v>2214.8200000000002</v>
      </c>
      <c r="L230" s="37">
        <v>0.21</v>
      </c>
      <c r="M230" s="36">
        <f t="shared" si="26"/>
        <v>465.11220000000003</v>
      </c>
      <c r="N230" s="42"/>
      <c r="O230" s="36"/>
      <c r="P230" s="36">
        <f t="shared" si="25"/>
        <v>2679.9322000000002</v>
      </c>
      <c r="Q230" s="34" t="s">
        <v>58</v>
      </c>
      <c r="R230" s="61" t="s">
        <v>250</v>
      </c>
      <c r="S230" s="34" t="s">
        <v>126</v>
      </c>
      <c r="T230" s="34"/>
      <c r="U230" s="38"/>
      <c r="V230" s="34"/>
    </row>
    <row r="231" spans="1:22" x14ac:dyDescent="0.35">
      <c r="A231" s="32">
        <v>44764</v>
      </c>
      <c r="B231" s="61">
        <v>44742</v>
      </c>
      <c r="E231" s="35"/>
      <c r="F231" s="34" t="s">
        <v>251</v>
      </c>
      <c r="G231" s="53" t="s">
        <v>52</v>
      </c>
      <c r="H231" s="53" t="s">
        <v>5</v>
      </c>
      <c r="I231" s="53" t="s">
        <v>106</v>
      </c>
      <c r="J231" s="53">
        <f>VLOOKUP(Tabla1[[#This Row],[GASTO]],MasterLists!$C$5:$D$245,2,FALSE)</f>
        <v>6290019902</v>
      </c>
      <c r="K231" s="36">
        <v>502.46</v>
      </c>
      <c r="L231" s="37">
        <v>0.21</v>
      </c>
      <c r="M231" s="36">
        <f t="shared" si="26"/>
        <v>105.5166</v>
      </c>
      <c r="N231" s="42"/>
      <c r="O231" s="36">
        <v>0</v>
      </c>
      <c r="P231" s="36">
        <f t="shared" si="25"/>
        <v>607.97659999999996</v>
      </c>
      <c r="Q231" s="34" t="s">
        <v>118</v>
      </c>
      <c r="R231" s="61" t="s">
        <v>235</v>
      </c>
      <c r="S231" s="34" t="s">
        <v>179</v>
      </c>
      <c r="U231" s="38"/>
      <c r="V231" s="34"/>
    </row>
    <row r="232" spans="1:22" x14ac:dyDescent="0.35">
      <c r="A232" s="32">
        <v>44764</v>
      </c>
      <c r="B232" s="61">
        <v>44753</v>
      </c>
      <c r="C232" s="34"/>
      <c r="D232" s="34"/>
      <c r="E232" s="35"/>
      <c r="F232" s="34" t="s">
        <v>252</v>
      </c>
      <c r="G232" s="34" t="s">
        <v>68</v>
      </c>
      <c r="H232" s="34" t="s">
        <v>5</v>
      </c>
      <c r="I232" s="34" t="s">
        <v>69</v>
      </c>
      <c r="J232" s="34">
        <f>VLOOKUP(Tabla1[[#This Row],[GASTO]],MasterLists!$C$5:$D$245,2,FALSE)</f>
        <v>6290004905</v>
      </c>
      <c r="K232" s="36">
        <v>-91.78</v>
      </c>
      <c r="L232" s="37">
        <v>0.21</v>
      </c>
      <c r="M232" s="36">
        <f t="shared" si="26"/>
        <v>-19.273799999999998</v>
      </c>
      <c r="N232" s="42"/>
      <c r="O232" s="36"/>
      <c r="P232" s="36">
        <f t="shared" si="25"/>
        <v>-111.0538</v>
      </c>
      <c r="Q232" s="34" t="s">
        <v>54</v>
      </c>
      <c r="R232" s="33"/>
      <c r="S232" s="34" t="s">
        <v>179</v>
      </c>
      <c r="T232" s="34"/>
      <c r="U232" s="38"/>
      <c r="V232" s="34"/>
    </row>
    <row r="233" spans="1:22" x14ac:dyDescent="0.35">
      <c r="A233" s="32">
        <v>44764</v>
      </c>
      <c r="B233" s="61">
        <v>44753</v>
      </c>
      <c r="C233" s="34"/>
      <c r="D233" s="34"/>
      <c r="E233" s="35"/>
      <c r="F233" s="1" t="s">
        <v>253</v>
      </c>
      <c r="G233" s="34" t="s">
        <v>68</v>
      </c>
      <c r="H233" s="34" t="s">
        <v>5</v>
      </c>
      <c r="I233" s="34" t="s">
        <v>69</v>
      </c>
      <c r="J233" s="34">
        <f>VLOOKUP(Tabla1[[#This Row],[GASTO]],MasterLists!$C$5:$D$245,2,FALSE)</f>
        <v>6290004905</v>
      </c>
      <c r="K233" s="5">
        <v>-8.0500000000000007</v>
      </c>
      <c r="L233" s="7">
        <v>0.21</v>
      </c>
      <c r="M233" s="5">
        <f t="shared" ref="M233:M239" si="27">L233*K233</f>
        <v>-1.6905000000000001</v>
      </c>
      <c r="N233" s="12"/>
      <c r="O233" s="5"/>
      <c r="P233" s="5">
        <f t="shared" ref="P233:P239" si="28">K233+M233-O233</f>
        <v>-9.7405000000000008</v>
      </c>
      <c r="Q233" s="34" t="s">
        <v>54</v>
      </c>
      <c r="R233" s="4"/>
      <c r="S233" s="34" t="s">
        <v>179</v>
      </c>
      <c r="T233" s="1"/>
      <c r="U233" s="38"/>
      <c r="V233" s="1"/>
    </row>
    <row r="234" spans="1:22" x14ac:dyDescent="0.35">
      <c r="A234" s="32">
        <v>44764</v>
      </c>
      <c r="B234" s="61">
        <v>44753</v>
      </c>
      <c r="C234" s="34"/>
      <c r="D234" s="34"/>
      <c r="E234" s="35"/>
      <c r="F234" s="1" t="s">
        <v>254</v>
      </c>
      <c r="G234" s="34" t="s">
        <v>68</v>
      </c>
      <c r="H234" s="34" t="s">
        <v>5</v>
      </c>
      <c r="I234" s="34" t="s">
        <v>69</v>
      </c>
      <c r="J234" s="34">
        <f>VLOOKUP(Tabla1[[#This Row],[GASTO]],MasterLists!$C$5:$D$245,2,FALSE)</f>
        <v>6290004905</v>
      </c>
      <c r="K234" s="5">
        <v>-8.0500000000000007</v>
      </c>
      <c r="L234" s="7">
        <v>0.21</v>
      </c>
      <c r="M234" s="5">
        <f t="shared" si="27"/>
        <v>-1.6905000000000001</v>
      </c>
      <c r="N234" s="12"/>
      <c r="O234" s="5"/>
      <c r="P234" s="5">
        <f t="shared" si="28"/>
        <v>-9.7405000000000008</v>
      </c>
      <c r="Q234" s="34" t="s">
        <v>54</v>
      </c>
      <c r="R234" s="4"/>
      <c r="S234" s="34" t="s">
        <v>179</v>
      </c>
      <c r="T234" s="1"/>
      <c r="U234" s="38"/>
      <c r="V234" s="1"/>
    </row>
    <row r="235" spans="1:22" x14ac:dyDescent="0.35">
      <c r="A235" s="32">
        <v>44764</v>
      </c>
      <c r="B235" s="61">
        <v>44753</v>
      </c>
      <c r="C235" s="34"/>
      <c r="D235" s="34"/>
      <c r="E235" s="35"/>
      <c r="F235" s="1" t="s">
        <v>255</v>
      </c>
      <c r="G235" s="34" t="s">
        <v>68</v>
      </c>
      <c r="H235" s="34" t="s">
        <v>5</v>
      </c>
      <c r="I235" s="34" t="s">
        <v>69</v>
      </c>
      <c r="J235" s="34">
        <f>VLOOKUP(Tabla1[[#This Row],[GASTO]],MasterLists!$C$5:$D$245,2,FALSE)</f>
        <v>6290004905</v>
      </c>
      <c r="K235" s="5">
        <v>-28.98</v>
      </c>
      <c r="L235" s="7">
        <v>0.21</v>
      </c>
      <c r="M235" s="5">
        <f t="shared" si="27"/>
        <v>-6.0857999999999999</v>
      </c>
      <c r="N235" s="12"/>
      <c r="O235" s="5"/>
      <c r="P235" s="5">
        <f t="shared" si="28"/>
        <v>-35.065800000000003</v>
      </c>
      <c r="Q235" s="34" t="s">
        <v>54</v>
      </c>
      <c r="R235" s="4"/>
      <c r="S235" s="34" t="s">
        <v>179</v>
      </c>
      <c r="T235" s="1"/>
      <c r="U235" s="38"/>
      <c r="V235" s="1"/>
    </row>
    <row r="236" spans="1:22" x14ac:dyDescent="0.35">
      <c r="A236" s="32">
        <v>44764</v>
      </c>
      <c r="B236" s="61">
        <v>44746</v>
      </c>
      <c r="C236" s="34"/>
      <c r="D236" s="34"/>
      <c r="E236" s="35"/>
      <c r="F236" s="1" t="s">
        <v>256</v>
      </c>
      <c r="G236" s="34" t="s">
        <v>68</v>
      </c>
      <c r="H236" s="34" t="s">
        <v>5</v>
      </c>
      <c r="I236" s="34" t="s">
        <v>69</v>
      </c>
      <c r="J236" s="34">
        <f>VLOOKUP(Tabla1[[#This Row],[GASTO]],MasterLists!$C$5:$D$245,2,FALSE)</f>
        <v>6290004905</v>
      </c>
      <c r="K236" s="5">
        <v>711.36</v>
      </c>
      <c r="L236" s="7">
        <v>0.21</v>
      </c>
      <c r="M236" s="5">
        <f t="shared" si="27"/>
        <v>149.38560000000001</v>
      </c>
      <c r="N236" s="12"/>
      <c r="O236" s="5"/>
      <c r="P236" s="5">
        <f t="shared" si="28"/>
        <v>860.74559999999997</v>
      </c>
      <c r="Q236" s="34" t="s">
        <v>54</v>
      </c>
      <c r="R236" s="4"/>
      <c r="S236" s="1" t="s">
        <v>179</v>
      </c>
      <c r="T236" s="1"/>
      <c r="U236" s="23"/>
      <c r="V236" s="1"/>
    </row>
    <row r="237" spans="1:22" x14ac:dyDescent="0.35">
      <c r="A237" s="32">
        <v>44764</v>
      </c>
      <c r="B237" s="61">
        <v>44746</v>
      </c>
      <c r="C237" s="34"/>
      <c r="D237" s="34"/>
      <c r="E237" s="35"/>
      <c r="F237" s="1" t="s">
        <v>257</v>
      </c>
      <c r="G237" s="34" t="s">
        <v>68</v>
      </c>
      <c r="H237" s="34" t="s">
        <v>5</v>
      </c>
      <c r="I237" s="34" t="s">
        <v>69</v>
      </c>
      <c r="J237" s="34">
        <f>VLOOKUP(Tabla1[[#This Row],[GASTO]],MasterLists!$C$5:$D$245,2,FALSE)</f>
        <v>6290004905</v>
      </c>
      <c r="K237" s="5">
        <v>224.64</v>
      </c>
      <c r="L237" s="7">
        <v>0.21</v>
      </c>
      <c r="M237" s="5">
        <f t="shared" si="27"/>
        <v>47.174399999999999</v>
      </c>
      <c r="N237" s="12"/>
      <c r="O237" s="5"/>
      <c r="P237" s="5">
        <f t="shared" si="28"/>
        <v>271.81439999999998</v>
      </c>
      <c r="Q237" s="1" t="s">
        <v>185</v>
      </c>
      <c r="R237" s="4"/>
      <c r="S237" s="1" t="s">
        <v>179</v>
      </c>
      <c r="T237" s="1"/>
      <c r="U237" s="23"/>
      <c r="V237" s="1"/>
    </row>
    <row r="238" spans="1:22" x14ac:dyDescent="0.35">
      <c r="A238" s="32">
        <v>44764</v>
      </c>
      <c r="B238" s="61">
        <v>44746</v>
      </c>
      <c r="C238" s="34"/>
      <c r="D238" s="34"/>
      <c r="E238" s="35"/>
      <c r="F238" s="1" t="s">
        <v>258</v>
      </c>
      <c r="G238" s="34" t="s">
        <v>68</v>
      </c>
      <c r="H238" s="34" t="s">
        <v>5</v>
      </c>
      <c r="I238" s="34" t="s">
        <v>69</v>
      </c>
      <c r="J238" s="34">
        <f>VLOOKUP(Tabla1[[#This Row],[GASTO]],MasterLists!$C$5:$D$245,2,FALSE)</f>
        <v>6290004905</v>
      </c>
      <c r="K238" s="5">
        <v>62.4</v>
      </c>
      <c r="L238" s="7">
        <v>0.21</v>
      </c>
      <c r="M238" s="5">
        <f t="shared" si="27"/>
        <v>13.103999999999999</v>
      </c>
      <c r="N238" s="12"/>
      <c r="O238" s="5"/>
      <c r="P238" s="5">
        <f t="shared" si="28"/>
        <v>75.503999999999991</v>
      </c>
      <c r="Q238" s="1" t="s">
        <v>185</v>
      </c>
      <c r="R238" s="4"/>
      <c r="S238" s="1" t="s">
        <v>179</v>
      </c>
      <c r="T238" s="1"/>
      <c r="U238" s="23"/>
      <c r="V238" s="1"/>
    </row>
    <row r="239" spans="1:22" x14ac:dyDescent="0.35">
      <c r="A239" s="32">
        <v>44764</v>
      </c>
      <c r="B239" s="61">
        <v>44746</v>
      </c>
      <c r="C239" s="34"/>
      <c r="D239" s="34"/>
      <c r="E239" s="35"/>
      <c r="F239" s="1" t="s">
        <v>259</v>
      </c>
      <c r="G239" s="34" t="s">
        <v>68</v>
      </c>
      <c r="H239" s="34" t="s">
        <v>5</v>
      </c>
      <c r="I239" s="34" t="s">
        <v>69</v>
      </c>
      <c r="J239" s="34">
        <f>VLOOKUP(Tabla1[[#This Row],[GASTO]],MasterLists!$C$5:$D$245,2,FALSE)</f>
        <v>6290004905</v>
      </c>
      <c r="K239" s="5">
        <v>62.4</v>
      </c>
      <c r="L239" s="7">
        <v>0.21</v>
      </c>
      <c r="M239" s="5">
        <f t="shared" si="27"/>
        <v>13.103999999999999</v>
      </c>
      <c r="N239" s="12"/>
      <c r="O239" s="5"/>
      <c r="P239" s="5">
        <f t="shared" si="28"/>
        <v>75.503999999999991</v>
      </c>
      <c r="Q239" s="1" t="s">
        <v>185</v>
      </c>
      <c r="R239" s="4"/>
      <c r="S239" s="1" t="s">
        <v>179</v>
      </c>
      <c r="T239" s="1"/>
      <c r="U239" s="23"/>
      <c r="V239" s="1"/>
    </row>
    <row r="240" spans="1:22" x14ac:dyDescent="0.35">
      <c r="A240" s="32">
        <v>44743</v>
      </c>
      <c r="B240" s="61">
        <v>44750</v>
      </c>
      <c r="C240" s="34"/>
      <c r="D240" s="34"/>
      <c r="E240" s="35"/>
      <c r="F240" s="34" t="s">
        <v>260</v>
      </c>
      <c r="G240" s="34" t="s">
        <v>4</v>
      </c>
      <c r="H240" s="34" t="s">
        <v>5</v>
      </c>
      <c r="I240" s="34" t="s">
        <v>61</v>
      </c>
      <c r="J240" s="34">
        <f>VLOOKUP(Tabla1[[#This Row],[GASTO]],MasterLists!$C$5:$D$245,2,FALSE)</f>
        <v>6290000903</v>
      </c>
      <c r="K240" s="36">
        <v>1400</v>
      </c>
      <c r="L240" s="37">
        <v>0.21</v>
      </c>
      <c r="M240" s="36">
        <f>L240*K240</f>
        <v>294</v>
      </c>
      <c r="N240" s="42"/>
      <c r="O240" s="36"/>
      <c r="P240" s="36">
        <f>K240+M240-O240</f>
        <v>1694</v>
      </c>
      <c r="Q240" s="34" t="s">
        <v>118</v>
      </c>
      <c r="R240" s="33">
        <v>44793</v>
      </c>
      <c r="S240" s="34" t="s">
        <v>179</v>
      </c>
      <c r="T240" s="34"/>
      <c r="U240" s="38"/>
      <c r="V240" s="34"/>
    </row>
    <row r="241" spans="1:22" x14ac:dyDescent="0.35">
      <c r="A241" s="32">
        <v>44743</v>
      </c>
      <c r="B241" s="61">
        <v>44742</v>
      </c>
      <c r="C241" s="34"/>
      <c r="D241" s="1"/>
      <c r="E241" s="35"/>
      <c r="F241" s="34" t="s">
        <v>261</v>
      </c>
      <c r="G241" s="34" t="s">
        <v>4</v>
      </c>
      <c r="H241" s="34" t="s">
        <v>5</v>
      </c>
      <c r="I241" s="34" t="s">
        <v>6</v>
      </c>
      <c r="J241" s="34">
        <f>VLOOKUP(Tabla1[[#This Row],[GASTO]],MasterLists!$C$5:$D$245,2,FALSE)</f>
        <v>6290002903</v>
      </c>
      <c r="K241" s="36">
        <v>670</v>
      </c>
      <c r="L241" s="37">
        <v>0</v>
      </c>
      <c r="M241" s="36">
        <v>0</v>
      </c>
      <c r="N241" s="42"/>
      <c r="O241" s="36"/>
      <c r="P241" s="36">
        <f>K241+M241-O241</f>
        <v>670</v>
      </c>
      <c r="Q241" s="34" t="s">
        <v>118</v>
      </c>
      <c r="R241" s="33">
        <v>44793</v>
      </c>
      <c r="S241" s="34" t="s">
        <v>126</v>
      </c>
      <c r="T241" s="34"/>
      <c r="U241" s="38"/>
      <c r="V241" s="34"/>
    </row>
    <row r="242" spans="1:22" x14ac:dyDescent="0.35">
      <c r="A242" s="32">
        <v>44743</v>
      </c>
      <c r="B242" s="61">
        <v>44746</v>
      </c>
      <c r="C242" s="1"/>
      <c r="D242" s="1"/>
      <c r="E242" s="2"/>
      <c r="F242" s="1" t="s">
        <v>262</v>
      </c>
      <c r="G242" s="49" t="s">
        <v>197</v>
      </c>
      <c r="H242" s="49" t="s">
        <v>5</v>
      </c>
      <c r="I242" s="49" t="s">
        <v>263</v>
      </c>
      <c r="J242" s="49">
        <f>VLOOKUP(Tabla1[[#This Row],[GASTO]],MasterLists!$C$5:$D$245,2,FALSE)</f>
        <v>6290005904</v>
      </c>
      <c r="K242" s="48">
        <v>39.96</v>
      </c>
      <c r="L242" s="7">
        <v>0.21</v>
      </c>
      <c r="M242" s="5">
        <f t="shared" ref="M242:M243" si="29">L242*K242</f>
        <v>8.3916000000000004</v>
      </c>
      <c r="N242" s="12"/>
      <c r="O242" s="5"/>
      <c r="P242" s="5">
        <f t="shared" ref="P242:P243" si="30">K242+M242-O242</f>
        <v>48.351600000000005</v>
      </c>
      <c r="Q242" s="1" t="s">
        <v>195</v>
      </c>
      <c r="R242" s="4">
        <v>44746</v>
      </c>
      <c r="S242" s="1" t="s">
        <v>64</v>
      </c>
      <c r="T242" s="1"/>
      <c r="U242" s="23"/>
      <c r="V242" s="1"/>
    </row>
    <row r="243" spans="1:22" x14ac:dyDescent="0.35">
      <c r="A243" s="32">
        <v>44743</v>
      </c>
      <c r="B243" s="61">
        <v>44747</v>
      </c>
      <c r="C243" s="34"/>
      <c r="D243" s="34"/>
      <c r="E243" s="35"/>
      <c r="F243" s="34" t="s">
        <v>264</v>
      </c>
      <c r="G243" s="49" t="s">
        <v>197</v>
      </c>
      <c r="H243" s="49" t="s">
        <v>5</v>
      </c>
      <c r="I243" s="49" t="s">
        <v>263</v>
      </c>
      <c r="J243" s="49">
        <f>VLOOKUP(Tabla1[[#This Row],[GASTO]],MasterLists!$C$5:$D$245,2,FALSE)</f>
        <v>6290005904</v>
      </c>
      <c r="K243">
        <v>52.96</v>
      </c>
      <c r="L243" s="37">
        <v>0.21</v>
      </c>
      <c r="M243" s="36">
        <f t="shared" si="29"/>
        <v>11.121599999999999</v>
      </c>
      <c r="N243" s="42"/>
      <c r="O243" s="36"/>
      <c r="P243" s="36">
        <f t="shared" si="30"/>
        <v>64.081599999999995</v>
      </c>
      <c r="Q243" s="34" t="s">
        <v>188</v>
      </c>
      <c r="R243" s="33">
        <v>44747</v>
      </c>
      <c r="S243" s="34" t="s">
        <v>64</v>
      </c>
      <c r="T243" s="34"/>
      <c r="U243" s="38"/>
      <c r="V243" s="34"/>
    </row>
    <row r="244" spans="1:22" x14ac:dyDescent="0.35">
      <c r="A244" s="32">
        <v>44743</v>
      </c>
      <c r="B244" s="61">
        <v>44755</v>
      </c>
      <c r="C244" s="34"/>
      <c r="D244" s="34"/>
      <c r="E244" s="35"/>
      <c r="F244" s="34" t="s">
        <v>265</v>
      </c>
      <c r="G244" s="53" t="s">
        <v>52</v>
      </c>
      <c r="H244" s="53" t="s">
        <v>5</v>
      </c>
      <c r="I244" s="53" t="s">
        <v>146</v>
      </c>
      <c r="J244" s="53">
        <f>VLOOKUP(Tabla1[[#This Row],[GASTO]],MasterLists!$C$5:$D$245,2,FALSE)</f>
        <v>6290007902</v>
      </c>
      <c r="K244" s="36">
        <v>147.93</v>
      </c>
      <c r="L244" s="37">
        <v>0.21</v>
      </c>
      <c r="M244" s="36">
        <f t="shared" ref="M244:M263" si="31">L244*K244</f>
        <v>31.065300000000001</v>
      </c>
      <c r="N244" s="42"/>
      <c r="O244" s="36"/>
      <c r="P244" s="36">
        <f t="shared" ref="P244:P249" si="32">K244+M244-O244</f>
        <v>178.99530000000001</v>
      </c>
      <c r="Q244" s="34" t="s">
        <v>188</v>
      </c>
      <c r="R244" s="33"/>
      <c r="S244" s="34" t="s">
        <v>126</v>
      </c>
      <c r="T244" s="34"/>
      <c r="U244" s="38"/>
      <c r="V244" s="34"/>
    </row>
    <row r="245" spans="1:22" x14ac:dyDescent="0.35">
      <c r="A245" s="32">
        <v>44743</v>
      </c>
      <c r="B245" s="61">
        <v>44756</v>
      </c>
      <c r="C245" s="34"/>
      <c r="D245" s="34"/>
      <c r="E245" s="35"/>
      <c r="F245" s="34" t="s">
        <v>266</v>
      </c>
      <c r="G245" s="53" t="s">
        <v>197</v>
      </c>
      <c r="H245" s="53" t="s">
        <v>5</v>
      </c>
      <c r="I245" s="53" t="s">
        <v>263</v>
      </c>
      <c r="J245" s="53">
        <f>VLOOKUP(Tabla1[[#This Row],[GASTO]],MasterLists!$C$5:$D$245,2,FALSE)</f>
        <v>6290005904</v>
      </c>
      <c r="K245" s="36">
        <v>28.34</v>
      </c>
      <c r="L245" s="37">
        <v>0.21</v>
      </c>
      <c r="M245" s="36">
        <f t="shared" si="31"/>
        <v>5.9513999999999996</v>
      </c>
      <c r="N245" s="42"/>
      <c r="O245" s="36"/>
      <c r="P245" s="36">
        <f t="shared" si="32"/>
        <v>34.291399999999996</v>
      </c>
      <c r="Q245" s="34" t="s">
        <v>188</v>
      </c>
      <c r="R245" s="33"/>
      <c r="S245" s="34" t="s">
        <v>126</v>
      </c>
      <c r="T245" s="34"/>
      <c r="U245" s="38"/>
      <c r="V245" s="34"/>
    </row>
    <row r="246" spans="1:22" x14ac:dyDescent="0.35">
      <c r="A246" s="32">
        <v>44743</v>
      </c>
      <c r="B246" s="61">
        <v>44750</v>
      </c>
      <c r="C246" s="34"/>
      <c r="D246" s="34"/>
      <c r="E246" s="35"/>
      <c r="F246" s="34" t="s">
        <v>267</v>
      </c>
      <c r="G246" s="34"/>
      <c r="H246" s="34" t="s">
        <v>5</v>
      </c>
      <c r="I246" s="34"/>
      <c r="J246" s="34" t="e">
        <f>VLOOKUP(Tabla1[[#This Row],[GASTO]],MasterLists!$C$5:$D$245,2,FALSE)</f>
        <v>#N/A</v>
      </c>
      <c r="K246" s="36">
        <v>120.91</v>
      </c>
      <c r="L246" s="37">
        <v>0.21</v>
      </c>
      <c r="M246" s="36">
        <f t="shared" si="31"/>
        <v>25.391099999999998</v>
      </c>
      <c r="N246" s="42"/>
      <c r="O246" s="36"/>
      <c r="P246" s="36">
        <f t="shared" si="32"/>
        <v>146.30109999999999</v>
      </c>
      <c r="Q246" s="34" t="s">
        <v>78</v>
      </c>
      <c r="R246" s="33">
        <v>44750</v>
      </c>
      <c r="S246" s="34" t="s">
        <v>64</v>
      </c>
      <c r="T246" s="34"/>
      <c r="U246" s="38"/>
      <c r="V246" s="34"/>
    </row>
    <row r="247" spans="1:22" x14ac:dyDescent="0.35">
      <c r="A247" s="32">
        <v>44743</v>
      </c>
      <c r="B247" s="33">
        <v>44649</v>
      </c>
      <c r="C247" s="34"/>
      <c r="D247" s="34"/>
      <c r="E247" s="35"/>
      <c r="F247" s="34" t="s">
        <v>20</v>
      </c>
      <c r="G247" s="53" t="s">
        <v>4</v>
      </c>
      <c r="H247" s="53" t="s">
        <v>5</v>
      </c>
      <c r="I247" s="53" t="s">
        <v>6</v>
      </c>
      <c r="J247" s="53">
        <f>VLOOKUP(Tabla1[[#This Row],[GASTO]],MasterLists!$C$5:$D$245,2,FALSE)</f>
        <v>6290002903</v>
      </c>
      <c r="K247" s="36">
        <v>28.39</v>
      </c>
      <c r="L247" s="37">
        <v>0.21</v>
      </c>
      <c r="M247" s="36">
        <f t="shared" si="31"/>
        <v>5.9619</v>
      </c>
      <c r="N247" s="42"/>
      <c r="O247" s="36">
        <v>0</v>
      </c>
      <c r="P247" s="36">
        <f t="shared" si="32"/>
        <v>34.351900000000001</v>
      </c>
      <c r="Q247" s="34" t="s">
        <v>188</v>
      </c>
      <c r="R247" s="33"/>
      <c r="S247" s="34"/>
      <c r="T247" s="34"/>
      <c r="U247" s="38"/>
      <c r="V247" s="34"/>
    </row>
    <row r="248" spans="1:22" x14ac:dyDescent="0.35">
      <c r="A248" s="32">
        <v>44743</v>
      </c>
      <c r="B248" s="33">
        <v>44751</v>
      </c>
      <c r="C248" s="34"/>
      <c r="D248" s="34"/>
      <c r="E248" s="35"/>
      <c r="F248" s="34" t="s">
        <v>268</v>
      </c>
      <c r="G248" s="53" t="s">
        <v>122</v>
      </c>
      <c r="H248" s="53" t="s">
        <v>5</v>
      </c>
      <c r="I248" s="53" t="s">
        <v>269</v>
      </c>
      <c r="J248" s="53">
        <f>VLOOKUP(Tabla1[[#This Row],[GASTO]],MasterLists!$C$5:$D$245,2,FALSE)</f>
        <v>6291050100</v>
      </c>
      <c r="K248" s="36">
        <v>58.18</v>
      </c>
      <c r="L248" s="37">
        <v>0.21</v>
      </c>
      <c r="M248" s="36">
        <f t="shared" si="31"/>
        <v>12.217799999999999</v>
      </c>
      <c r="N248" s="42"/>
      <c r="O248" s="36"/>
      <c r="P248" s="36">
        <f t="shared" si="32"/>
        <v>70.397800000000004</v>
      </c>
      <c r="Q248" s="34" t="s">
        <v>188</v>
      </c>
      <c r="R248" s="33"/>
      <c r="S248" s="34" t="s">
        <v>179</v>
      </c>
      <c r="T248" s="34"/>
      <c r="U248" s="38"/>
      <c r="V248" s="34"/>
    </row>
    <row r="249" spans="1:22" x14ac:dyDescent="0.35">
      <c r="A249" s="32">
        <v>44743</v>
      </c>
      <c r="B249" s="33">
        <v>44712</v>
      </c>
      <c r="C249" s="34"/>
      <c r="D249" s="34"/>
      <c r="E249" s="35"/>
      <c r="F249" s="34" t="s">
        <v>270</v>
      </c>
      <c r="G249" s="34" t="s">
        <v>52</v>
      </c>
      <c r="H249" s="34" t="s">
        <v>5</v>
      </c>
      <c r="I249" s="34" t="s">
        <v>53</v>
      </c>
      <c r="J249" s="34">
        <f>VLOOKUP(Tabla1[[#This Row],[GASTO]],MasterLists!$C$5:$D$245,2,FALSE)</f>
        <v>6290016902</v>
      </c>
      <c r="K249" s="36">
        <v>102.66</v>
      </c>
      <c r="L249" s="37">
        <v>0.21</v>
      </c>
      <c r="M249" s="36">
        <f t="shared" si="31"/>
        <v>21.558599999999998</v>
      </c>
      <c r="N249" s="42"/>
      <c r="O249" s="36"/>
      <c r="P249" s="36">
        <f t="shared" si="32"/>
        <v>124.2186</v>
      </c>
      <c r="Q249" s="34" t="s">
        <v>118</v>
      </c>
      <c r="R249" s="33">
        <v>44762</v>
      </c>
      <c r="S249" s="34" t="s">
        <v>179</v>
      </c>
      <c r="T249" s="34"/>
      <c r="U249" s="38"/>
      <c r="V249" s="34"/>
    </row>
    <row r="250" spans="1:22" x14ac:dyDescent="0.35">
      <c r="A250" s="32">
        <v>44743</v>
      </c>
      <c r="B250" s="33">
        <v>44713</v>
      </c>
      <c r="C250" s="34"/>
      <c r="D250" s="34"/>
      <c r="E250" s="35"/>
      <c r="F250" s="34" t="s">
        <v>271</v>
      </c>
      <c r="G250" s="34" t="s">
        <v>166</v>
      </c>
      <c r="H250" s="34" t="s">
        <v>167</v>
      </c>
      <c r="I250" s="34" t="s">
        <v>238</v>
      </c>
      <c r="J250" s="34">
        <f>VLOOKUP(Tabla1[[#This Row],[GASTO]],MasterLists!$C$5:$D$245,2,FALSE)</f>
        <v>6002001200</v>
      </c>
      <c r="K250" s="36">
        <v>71.87</v>
      </c>
      <c r="L250" s="37">
        <v>0.1</v>
      </c>
      <c r="M250" s="36">
        <f t="shared" si="31"/>
        <v>7.1870000000000012</v>
      </c>
      <c r="N250" s="42"/>
      <c r="O250" s="36">
        <v>0</v>
      </c>
      <c r="P250" s="36">
        <f>K250+M250-O250+K251+M251</f>
        <v>80.751000000000005</v>
      </c>
      <c r="Q250" s="34"/>
      <c r="R250" s="33"/>
      <c r="S250" s="34" t="s">
        <v>126</v>
      </c>
      <c r="T250" s="34"/>
      <c r="U250" s="38"/>
      <c r="V250" s="34"/>
    </row>
    <row r="251" spans="1:22" x14ac:dyDescent="0.35">
      <c r="B251" s="67"/>
      <c r="C251" s="34"/>
      <c r="D251" s="34"/>
      <c r="E251" s="35"/>
      <c r="F251" s="34"/>
      <c r="G251" s="34" t="s">
        <v>166</v>
      </c>
      <c r="H251" s="34" t="s">
        <v>167</v>
      </c>
      <c r="I251" s="34" t="s">
        <v>238</v>
      </c>
      <c r="J251" s="34">
        <f>VLOOKUP(Tabla1[[#This Row],[GASTO]],MasterLists!$C$5:$D$245,2,FALSE)</f>
        <v>6002001200</v>
      </c>
      <c r="K251" s="36">
        <v>1.4</v>
      </c>
      <c r="L251" s="37">
        <v>0.21</v>
      </c>
      <c r="M251" s="36">
        <f t="shared" si="31"/>
        <v>0.29399999999999998</v>
      </c>
      <c r="N251" s="42"/>
      <c r="O251" s="36">
        <v>0</v>
      </c>
      <c r="P251" s="36"/>
      <c r="Q251" s="34"/>
      <c r="R251" s="33"/>
      <c r="S251" s="34"/>
      <c r="T251" s="34"/>
      <c r="U251" s="38"/>
      <c r="V251" s="34"/>
    </row>
    <row r="252" spans="1:22" x14ac:dyDescent="0.35">
      <c r="A252" s="32">
        <v>44743</v>
      </c>
      <c r="B252" s="4">
        <v>44754</v>
      </c>
      <c r="C252" s="34"/>
      <c r="D252" s="34"/>
      <c r="E252" s="35"/>
      <c r="F252" s="34" t="s">
        <v>272</v>
      </c>
      <c r="G252" s="34" t="s">
        <v>4</v>
      </c>
      <c r="H252" s="34" t="s">
        <v>5</v>
      </c>
      <c r="I252" s="34" t="s">
        <v>77</v>
      </c>
      <c r="J252" s="34">
        <f>VLOOKUP(Tabla1[[#This Row],[GASTO]],MasterLists!$C$5:$D$245,2,FALSE)</f>
        <v>6290004903</v>
      </c>
      <c r="K252" s="36">
        <v>179.09</v>
      </c>
      <c r="L252" s="37">
        <v>0.1</v>
      </c>
      <c r="M252" s="36">
        <f t="shared" si="31"/>
        <v>17.909000000000002</v>
      </c>
      <c r="N252" s="42"/>
      <c r="O252" s="36">
        <v>0</v>
      </c>
      <c r="P252" s="36">
        <f t="shared" ref="P252:P263" si="33">K252+M252-O252</f>
        <v>196.999</v>
      </c>
      <c r="Q252" s="34" t="s">
        <v>118</v>
      </c>
      <c r="R252" s="33">
        <v>44762</v>
      </c>
      <c r="S252" s="34" t="s">
        <v>179</v>
      </c>
      <c r="U252" s="38"/>
      <c r="V252" s="34"/>
    </row>
    <row r="253" spans="1:22" x14ac:dyDescent="0.35">
      <c r="A253" s="32">
        <v>44743</v>
      </c>
      <c r="B253" s="4">
        <v>44754</v>
      </c>
      <c r="C253" s="34"/>
      <c r="D253" s="34"/>
      <c r="E253" s="35"/>
      <c r="F253" s="34" t="s">
        <v>273</v>
      </c>
      <c r="G253" s="34" t="s">
        <v>4</v>
      </c>
      <c r="H253" s="34" t="s">
        <v>5</v>
      </c>
      <c r="I253" s="34" t="s">
        <v>77</v>
      </c>
      <c r="J253" s="34">
        <f>VLOOKUP(Tabla1[[#This Row],[GASTO]],MasterLists!$C$5:$D$245,2,FALSE)</f>
        <v>6290004903</v>
      </c>
      <c r="K253" s="36">
        <v>179.09</v>
      </c>
      <c r="L253" s="37">
        <v>0.1</v>
      </c>
      <c r="M253" s="36">
        <f t="shared" si="31"/>
        <v>17.909000000000002</v>
      </c>
      <c r="N253" s="42"/>
      <c r="O253" s="36">
        <v>0</v>
      </c>
      <c r="P253" s="36">
        <f t="shared" si="33"/>
        <v>196.999</v>
      </c>
      <c r="Q253" s="34" t="s">
        <v>118</v>
      </c>
      <c r="R253" s="33">
        <v>44762</v>
      </c>
      <c r="S253" s="34" t="s">
        <v>179</v>
      </c>
      <c r="U253" s="38"/>
      <c r="V253" s="34"/>
    </row>
    <row r="254" spans="1:22" x14ac:dyDescent="0.35">
      <c r="A254" s="32">
        <v>44743</v>
      </c>
      <c r="B254" s="4">
        <v>44754</v>
      </c>
      <c r="C254" s="34"/>
      <c r="D254" s="34"/>
      <c r="E254" s="2"/>
      <c r="F254" s="1" t="s">
        <v>274</v>
      </c>
      <c r="G254" s="1" t="s">
        <v>4</v>
      </c>
      <c r="H254" s="1" t="s">
        <v>5</v>
      </c>
      <c r="I254" s="1" t="s">
        <v>77</v>
      </c>
      <c r="J254" s="1">
        <f>VLOOKUP(Tabla1[[#This Row],[GASTO]],MasterLists!$C$5:$D$245,2,FALSE)</f>
        <v>6290004903</v>
      </c>
      <c r="K254" s="5">
        <v>89.55</v>
      </c>
      <c r="L254" s="7">
        <v>0.1</v>
      </c>
      <c r="M254" s="5">
        <f t="shared" si="31"/>
        <v>8.9550000000000001</v>
      </c>
      <c r="N254" s="12"/>
      <c r="O254" s="5">
        <v>0</v>
      </c>
      <c r="P254" s="5">
        <f t="shared" si="33"/>
        <v>98.504999999999995</v>
      </c>
      <c r="Q254" s="34" t="s">
        <v>118</v>
      </c>
      <c r="R254" s="4">
        <v>44762</v>
      </c>
      <c r="S254" s="34" t="s">
        <v>179</v>
      </c>
      <c r="U254" s="38"/>
      <c r="V254" s="1"/>
    </row>
    <row r="255" spans="1:22" x14ac:dyDescent="0.35">
      <c r="A255" s="32">
        <v>44743</v>
      </c>
      <c r="B255" s="4">
        <v>44736</v>
      </c>
      <c r="C255" s="34"/>
      <c r="D255" s="34"/>
      <c r="E255" s="35"/>
      <c r="F255" s="34" t="s">
        <v>275</v>
      </c>
      <c r="G255" s="34" t="s">
        <v>197</v>
      </c>
      <c r="H255" s="34" t="s">
        <v>5</v>
      </c>
      <c r="I255" s="34" t="s">
        <v>198</v>
      </c>
      <c r="J255" s="34">
        <f>VLOOKUP(Tabla1[[#This Row],[GASTO]],MasterLists!$C$5:$D$245,2,FALSE)</f>
        <v>6290001904</v>
      </c>
      <c r="K255" s="36">
        <v>101.28</v>
      </c>
      <c r="L255" s="37">
        <v>0.21</v>
      </c>
      <c r="M255" s="36">
        <f t="shared" si="31"/>
        <v>21.268799999999999</v>
      </c>
      <c r="N255" s="42"/>
      <c r="O255" s="36">
        <v>0</v>
      </c>
      <c r="P255" s="36">
        <f t="shared" si="33"/>
        <v>122.5488</v>
      </c>
      <c r="Q255" s="34" t="s">
        <v>188</v>
      </c>
      <c r="R255" s="33">
        <v>44735</v>
      </c>
      <c r="S255" s="34" t="s">
        <v>64</v>
      </c>
      <c r="T255" s="34"/>
      <c r="U255" s="38"/>
      <c r="V255" s="34"/>
    </row>
    <row r="256" spans="1:22" x14ac:dyDescent="0.35">
      <c r="A256" s="32">
        <v>44764</v>
      </c>
      <c r="B256" s="4">
        <v>44714</v>
      </c>
      <c r="C256" s="34"/>
      <c r="D256" s="34"/>
      <c r="E256" s="35"/>
      <c r="F256" s="34" t="s">
        <v>276</v>
      </c>
      <c r="G256" t="s">
        <v>4</v>
      </c>
      <c r="H256" t="s">
        <v>5</v>
      </c>
      <c r="I256" t="s">
        <v>6</v>
      </c>
      <c r="J256">
        <f>VLOOKUP(Tabla1[[#This Row],[GASTO]],MasterLists!$C$5:$D$245,2,FALSE)</f>
        <v>6290002903</v>
      </c>
      <c r="K256" s="48">
        <v>622.17999999999995</v>
      </c>
      <c r="L256" s="37">
        <v>0.1</v>
      </c>
      <c r="M256" s="36">
        <f t="shared" si="31"/>
        <v>62.217999999999996</v>
      </c>
      <c r="N256" s="42"/>
      <c r="O256" s="36"/>
      <c r="P256" s="36">
        <f t="shared" si="33"/>
        <v>684.39799999999991</v>
      </c>
      <c r="Q256" s="34" t="s">
        <v>277</v>
      </c>
      <c r="R256" s="33"/>
      <c r="S256" s="34" t="s">
        <v>64</v>
      </c>
      <c r="T256" s="34"/>
      <c r="U256" s="38"/>
      <c r="V256" s="34"/>
    </row>
    <row r="257" spans="1:22" x14ac:dyDescent="0.35">
      <c r="A257" s="32">
        <v>44764</v>
      </c>
      <c r="B257" s="4">
        <v>44720</v>
      </c>
      <c r="C257" s="34"/>
      <c r="D257" s="34"/>
      <c r="E257" s="35"/>
      <c r="F257" s="34" t="s">
        <v>278</v>
      </c>
      <c r="G257" s="49" t="s">
        <v>52</v>
      </c>
      <c r="H257" s="49" t="s">
        <v>5</v>
      </c>
      <c r="I257" s="49" t="s">
        <v>75</v>
      </c>
      <c r="J257" s="49">
        <f>VLOOKUP(Tabla1[[#This Row],[GASTO]],MasterLists!$C$5:$D$245,2,FALSE)</f>
        <v>6290000902</v>
      </c>
      <c r="K257" s="36">
        <v>161.91</v>
      </c>
      <c r="L257" s="37">
        <v>0.21</v>
      </c>
      <c r="M257" s="36">
        <f t="shared" si="31"/>
        <v>34.001100000000001</v>
      </c>
      <c r="N257" s="42"/>
      <c r="O257" s="36"/>
      <c r="P257" s="36">
        <f t="shared" si="33"/>
        <v>195.9111</v>
      </c>
      <c r="Q257" s="34" t="s">
        <v>78</v>
      </c>
      <c r="R257" s="33"/>
      <c r="S257" s="34" t="s">
        <v>64</v>
      </c>
      <c r="T257" s="34"/>
      <c r="U257" s="38"/>
      <c r="V257" s="34"/>
    </row>
    <row r="258" spans="1:22" x14ac:dyDescent="0.35">
      <c r="A258" s="32">
        <v>44743</v>
      </c>
      <c r="B258" s="4">
        <v>44756</v>
      </c>
      <c r="C258" s="34"/>
      <c r="D258" s="34"/>
      <c r="E258" s="35"/>
      <c r="F258" s="34" t="s">
        <v>279</v>
      </c>
      <c r="G258" s="49" t="s">
        <v>4</v>
      </c>
      <c r="H258" s="49" t="s">
        <v>5</v>
      </c>
      <c r="I258" s="49" t="s">
        <v>61</v>
      </c>
      <c r="J258" s="49">
        <f>VLOOKUP(Tabla1[[#This Row],[GASTO]],MasterLists!$C$5:$D$245,2,FALSE)</f>
        <v>6290000903</v>
      </c>
      <c r="K258" s="36">
        <v>1495</v>
      </c>
      <c r="L258" s="37">
        <v>0</v>
      </c>
      <c r="M258" s="36">
        <f t="shared" si="31"/>
        <v>0</v>
      </c>
      <c r="N258" s="42">
        <v>0</v>
      </c>
      <c r="O258" s="36">
        <v>0</v>
      </c>
      <c r="P258" s="36">
        <f t="shared" si="33"/>
        <v>1495</v>
      </c>
      <c r="Q258" s="34" t="s">
        <v>118</v>
      </c>
      <c r="R258" s="33">
        <v>44793</v>
      </c>
      <c r="S258" s="34" t="s">
        <v>179</v>
      </c>
      <c r="T258" s="34"/>
      <c r="U258" s="38"/>
      <c r="V258" s="34"/>
    </row>
    <row r="259" spans="1:22" x14ac:dyDescent="0.35">
      <c r="A259" s="32">
        <v>44743</v>
      </c>
      <c r="B259" s="33">
        <v>44742</v>
      </c>
      <c r="C259" s="34"/>
      <c r="D259" s="34"/>
      <c r="E259" s="35"/>
      <c r="F259" s="34" t="s">
        <v>280</v>
      </c>
      <c r="G259" s="39" t="s">
        <v>122</v>
      </c>
      <c r="H259" s="39" t="s">
        <v>5</v>
      </c>
      <c r="I259" s="39" t="s">
        <v>281</v>
      </c>
      <c r="J259" s="39">
        <f>VLOOKUP(Tabla1[[#This Row],[GASTO]],MasterLists!$C$5:$D$245,2,FALSE)</f>
        <v>6291003100</v>
      </c>
      <c r="K259" s="36">
        <v>4212.53</v>
      </c>
      <c r="L259" s="37">
        <v>0.21</v>
      </c>
      <c r="M259" s="36">
        <f t="shared" si="31"/>
        <v>884.6312999999999</v>
      </c>
      <c r="N259" s="42"/>
      <c r="O259" s="36"/>
      <c r="P259" s="36">
        <f t="shared" si="33"/>
        <v>5097.1612999999998</v>
      </c>
      <c r="Q259" s="34" t="s">
        <v>118</v>
      </c>
      <c r="R259" s="33">
        <v>44793</v>
      </c>
      <c r="S259" s="34" t="s">
        <v>179</v>
      </c>
      <c r="T259" s="34"/>
      <c r="U259" s="38"/>
      <c r="V259" s="34"/>
    </row>
    <row r="260" spans="1:22" x14ac:dyDescent="0.35">
      <c r="A260" s="32">
        <v>44743</v>
      </c>
      <c r="B260" s="33">
        <v>44761</v>
      </c>
      <c r="C260" s="34"/>
      <c r="D260" s="34"/>
      <c r="E260" s="35"/>
      <c r="F260" s="34" t="s">
        <v>280</v>
      </c>
      <c r="G260" s="39" t="s">
        <v>122</v>
      </c>
      <c r="H260" s="39" t="s">
        <v>5</v>
      </c>
      <c r="I260" s="39" t="s">
        <v>281</v>
      </c>
      <c r="J260" s="39">
        <f>VLOOKUP(Tabla1[[#This Row],[GASTO]],MasterLists!$C$5:$D$245,2,FALSE)</f>
        <v>6291003100</v>
      </c>
      <c r="K260" s="36">
        <v>-2360.11</v>
      </c>
      <c r="L260" s="37">
        <v>0.21</v>
      </c>
      <c r="M260" s="36">
        <f t="shared" si="31"/>
        <v>-495.62310000000002</v>
      </c>
      <c r="N260" s="42"/>
      <c r="O260" s="36"/>
      <c r="P260" s="36">
        <f t="shared" si="33"/>
        <v>-2855.7331000000004</v>
      </c>
      <c r="Q260" s="34" t="s">
        <v>118</v>
      </c>
      <c r="R260" s="33">
        <v>44793</v>
      </c>
      <c r="S260" s="34" t="s">
        <v>179</v>
      </c>
      <c r="T260" s="34"/>
      <c r="U260" s="38"/>
      <c r="V260" s="34"/>
    </row>
    <row r="261" spans="1:22" x14ac:dyDescent="0.35">
      <c r="A261" s="32">
        <v>44743</v>
      </c>
      <c r="B261" s="33">
        <v>44757</v>
      </c>
      <c r="C261" s="34"/>
      <c r="D261" s="34"/>
      <c r="E261" s="35"/>
      <c r="F261" s="34" t="s">
        <v>282</v>
      </c>
      <c r="G261" s="34" t="s">
        <v>52</v>
      </c>
      <c r="H261" s="34" t="s">
        <v>5</v>
      </c>
      <c r="I261" s="34" t="s">
        <v>106</v>
      </c>
      <c r="J261" s="34">
        <f>VLOOKUP(Tabla1[[#This Row],[GASTO]],MasterLists!$C$5:$D$245,2,FALSE)</f>
        <v>6290019902</v>
      </c>
      <c r="K261" s="36">
        <v>150.06</v>
      </c>
      <c r="L261" s="37">
        <v>0.21</v>
      </c>
      <c r="M261" s="36">
        <f t="shared" si="31"/>
        <v>31.512599999999999</v>
      </c>
      <c r="N261" s="42"/>
      <c r="O261" s="36"/>
      <c r="P261" s="36">
        <f t="shared" si="33"/>
        <v>181.57259999999999</v>
      </c>
      <c r="Q261" s="34" t="s">
        <v>118</v>
      </c>
      <c r="R261" s="33">
        <v>44824</v>
      </c>
      <c r="S261" s="34" t="s">
        <v>179</v>
      </c>
      <c r="T261" s="34"/>
      <c r="U261" s="38"/>
      <c r="V261" s="34"/>
    </row>
    <row r="262" spans="1:22" x14ac:dyDescent="0.35">
      <c r="A262" s="32">
        <v>44743</v>
      </c>
      <c r="B262" s="61">
        <v>44711</v>
      </c>
      <c r="E262" s="35"/>
      <c r="F262" s="34" t="s">
        <v>283</v>
      </c>
      <c r="G262" s="53" t="s">
        <v>52</v>
      </c>
      <c r="H262" s="53" t="s">
        <v>5</v>
      </c>
      <c r="I262" s="53" t="s">
        <v>106</v>
      </c>
      <c r="J262" s="53">
        <f>VLOOKUP(Tabla1[[#This Row],[GASTO]],MasterLists!$C$5:$D$245,2,FALSE)</f>
        <v>6290019902</v>
      </c>
      <c r="K262" s="36">
        <v>2951.35</v>
      </c>
      <c r="L262" s="37">
        <v>0.21</v>
      </c>
      <c r="M262" s="36">
        <f t="shared" si="31"/>
        <v>619.7835</v>
      </c>
      <c r="N262" s="42"/>
      <c r="O262" s="36">
        <v>0</v>
      </c>
      <c r="P262" s="36">
        <f t="shared" si="33"/>
        <v>3571.1334999999999</v>
      </c>
      <c r="Q262" s="34" t="s">
        <v>118</v>
      </c>
      <c r="R262" s="33">
        <v>44762</v>
      </c>
      <c r="S262" s="34" t="s">
        <v>179</v>
      </c>
      <c r="U262" s="38"/>
      <c r="V262" s="34"/>
    </row>
    <row r="263" spans="1:22" x14ac:dyDescent="0.35">
      <c r="A263" s="32">
        <v>44743</v>
      </c>
      <c r="B263" s="61">
        <v>44757</v>
      </c>
      <c r="C263" s="34"/>
      <c r="D263" s="34"/>
      <c r="E263" s="35"/>
      <c r="F263" s="34" t="s">
        <v>284</v>
      </c>
      <c r="G263" s="34" t="s">
        <v>197</v>
      </c>
      <c r="H263" s="34" t="s">
        <v>5</v>
      </c>
      <c r="I263" s="34" t="s">
        <v>263</v>
      </c>
      <c r="J263" s="34">
        <f>VLOOKUP(Tabla1[[#This Row],[GASTO]],MasterLists!$C$5:$D$245,2,FALSE)</f>
        <v>6290005904</v>
      </c>
      <c r="K263" s="36">
        <v>78.22</v>
      </c>
      <c r="L263" s="37">
        <v>0.21</v>
      </c>
      <c r="M263" s="36">
        <f t="shared" si="31"/>
        <v>16.426199999999998</v>
      </c>
      <c r="N263" s="42"/>
      <c r="O263" s="36"/>
      <c r="P263" s="36">
        <f t="shared" si="33"/>
        <v>94.646199999999993</v>
      </c>
      <c r="Q263" s="34" t="s">
        <v>118</v>
      </c>
      <c r="R263" s="33">
        <v>44793</v>
      </c>
      <c r="S263" s="34" t="s">
        <v>126</v>
      </c>
      <c r="T263" s="34"/>
      <c r="U263" s="38"/>
      <c r="V263" s="34"/>
    </row>
    <row r="264" spans="1:22" x14ac:dyDescent="0.35">
      <c r="A264" s="32">
        <v>44743</v>
      </c>
      <c r="B264" s="40"/>
      <c r="J264" t="e">
        <f>VLOOKUP(Tabla1[[#This Row],[GASTO]],MasterLists!$C$5:$D$245,2,FALSE)</f>
        <v>#N/A</v>
      </c>
      <c r="K264" s="9"/>
      <c r="L264" s="90"/>
      <c r="M264" s="9">
        <f>L264*K264</f>
        <v>0</v>
      </c>
      <c r="P264" s="9">
        <f>K264+M264-O264</f>
        <v>0</v>
      </c>
    </row>
    <row r="265" spans="1:22" x14ac:dyDescent="0.35">
      <c r="B265" s="40"/>
    </row>
    <row r="266" spans="1:22" x14ac:dyDescent="0.35">
      <c r="B266" s="40"/>
    </row>
    <row r="267" spans="1:22" x14ac:dyDescent="0.35">
      <c r="B267" s="40"/>
    </row>
    <row r="268" spans="1:22" x14ac:dyDescent="0.35">
      <c r="B268" s="40"/>
    </row>
    <row r="269" spans="1:22" x14ac:dyDescent="0.35">
      <c r="B269" s="40"/>
    </row>
    <row r="270" spans="1:22" x14ac:dyDescent="0.35">
      <c r="B270" s="40"/>
    </row>
    <row r="271" spans="1:22" x14ac:dyDescent="0.35">
      <c r="B271" s="40"/>
    </row>
    <row r="272" spans="1:22" x14ac:dyDescent="0.35">
      <c r="B272" s="40"/>
    </row>
    <row r="273" spans="2:2" x14ac:dyDescent="0.35">
      <c r="B273" s="40"/>
    </row>
    <row r="274" spans="2:2" x14ac:dyDescent="0.35">
      <c r="B274" s="40"/>
    </row>
    <row r="275" spans="2:2" x14ac:dyDescent="0.35">
      <c r="B275" s="40"/>
    </row>
    <row r="276" spans="2:2" x14ac:dyDescent="0.35">
      <c r="B276" s="40"/>
    </row>
    <row r="277" spans="2:2" x14ac:dyDescent="0.35">
      <c r="B277" s="40"/>
    </row>
    <row r="278" spans="2:2" x14ac:dyDescent="0.35">
      <c r="B278" s="40"/>
    </row>
    <row r="279" spans="2:2" x14ac:dyDescent="0.35">
      <c r="B279" s="40"/>
    </row>
  </sheetData>
  <phoneticPr fontId="10" type="noConversion"/>
  <pageMargins left="0.25" right="0.25" top="0.75" bottom="0.75" header="0.3" footer="0.3"/>
  <pageSetup paperSize="9" scale="21" orientation="portrait" verticalDpi="360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525">
        <x14:dataValidation type="list" allowBlank="1" showInputMessage="1" showErrorMessage="1" xr:uid="{C2ECBDDB-3CE8-43CF-B8C1-BD09F61DE189}">
          <x14:formula1>
            <xm:f>List2!$A$1:$Q$1</xm:f>
          </x14:formula1>
          <xm:sqref>G2:G264</xm:sqref>
        </x14:dataValidation>
        <x14:dataValidation type="list" allowBlank="1" showInputMessage="1" showErrorMessage="1" xr:uid="{D80AC3CE-0A67-4420-836D-3D134E51EFFB}">
          <x14:formula1>
            <xm:f>OFFSET(List2!$A$1,MATCH($G$2,List2!$A$2:$A$18,0),1,1,COUNTA(OFFSET(List2!$A$1,MATCH($G$2,List2!$A$2:$A$18,0),0,1,255))-1)</xm:f>
          </x14:formula1>
          <xm:sqref>H2</xm:sqref>
        </x14:dataValidation>
        <x14:dataValidation type="list" allowBlank="1" showInputMessage="1" showErrorMessage="1" xr:uid="{65B58630-0A74-49B3-8EAA-7199DAA6DA24}">
          <x14:formula1>
            <xm:f>OFFSET(List2!$A$1,MATCH($G$2&amp;"_"&amp;$H$2,List2!$A$19:$A$54,0)+17,1,1,COUNTA(OFFSET(List2!$A$1,MATCH($G$2&amp;"_"&amp;$H$2,List2!$A$19:$A$54,0)+17,0,1,255))-1)</xm:f>
          </x14:formula1>
          <xm:sqref>I2</xm:sqref>
        </x14:dataValidation>
        <x14:dataValidation type="list" allowBlank="1" showInputMessage="1" showErrorMessage="1" xr:uid="{89E4ADA8-6DD0-42DB-B794-45D063C96AEC}">
          <x14:formula1>
            <xm:f>OFFSET(List2!$A$1,MATCH($G$3,List2!$A$2:$A$18,0),1,1,COUNTA(OFFSET(List2!$A$1,MATCH($G$3,List2!$A$2:$A$18,0),0,1,255))-1)</xm:f>
          </x14:formula1>
          <xm:sqref>H3</xm:sqref>
        </x14:dataValidation>
        <x14:dataValidation type="list" allowBlank="1" showInputMessage="1" showErrorMessage="1" xr:uid="{091C5348-B15F-43A9-9058-1557B8C7E289}">
          <x14:formula1>
            <xm:f>OFFSET(List2!$A$1,MATCH($G$3&amp;"_"&amp;$H$3,List2!$A$19:$A$54,0)+17,1,1,COUNTA(OFFSET(List2!$A$1,MATCH($G$3&amp;"_"&amp;$H$3,List2!$A$19:$A$54,0)+17,0,1,255))-1)</xm:f>
          </x14:formula1>
          <xm:sqref>I3</xm:sqref>
        </x14:dataValidation>
        <x14:dataValidation type="list" allowBlank="1" showInputMessage="1" showErrorMessage="1" xr:uid="{6A955841-25AA-43FD-863F-3D5116180879}">
          <x14:formula1>
            <xm:f>OFFSET(List2!$A$1,MATCH($G$4,List2!$A$2:$A$18,0),1,1,COUNTA(OFFSET(List2!$A$1,MATCH($G$4,List2!$A$2:$A$18,0),0,1,255))-1)</xm:f>
          </x14:formula1>
          <xm:sqref>H4</xm:sqref>
        </x14:dataValidation>
        <x14:dataValidation type="list" allowBlank="1" showInputMessage="1" showErrorMessage="1" xr:uid="{62EA4253-31C5-4E12-B79E-327A5F4ED3F2}">
          <x14:formula1>
            <xm:f>OFFSET(List2!$A$1,MATCH($G$4&amp;"_"&amp;$H$4,List2!$A$19:$A$54,0)+17,1,1,COUNTA(OFFSET(List2!$A$1,MATCH($G$4&amp;"_"&amp;$H$4,List2!$A$19:$A$54,0)+17,0,1,255))-1)</xm:f>
          </x14:formula1>
          <xm:sqref>I4</xm:sqref>
        </x14:dataValidation>
        <x14:dataValidation type="list" allowBlank="1" showInputMessage="1" showErrorMessage="1" xr:uid="{771F9347-466D-4586-9B95-10D4A1762A26}">
          <x14:formula1>
            <xm:f>OFFSET(List2!$A$1,MATCH($G$5,List2!$A$2:$A$18,0),1,1,COUNTA(OFFSET(List2!$A$1,MATCH($G$5,List2!$A$2:$A$18,0),0,1,255))-1)</xm:f>
          </x14:formula1>
          <xm:sqref>H5</xm:sqref>
        </x14:dataValidation>
        <x14:dataValidation type="list" allowBlank="1" showInputMessage="1" showErrorMessage="1" xr:uid="{8A060D00-32CC-475D-929C-9C1A22F4CE9C}">
          <x14:formula1>
            <xm:f>OFFSET(List2!$A$1,MATCH($G$5&amp;"_"&amp;$H$5,List2!$A$19:$A$54,0)+17,1,1,COUNTA(OFFSET(List2!$A$1,MATCH($G$5&amp;"_"&amp;$H$5,List2!$A$19:$A$54,0)+17,0,1,255))-1)</xm:f>
          </x14:formula1>
          <xm:sqref>I5</xm:sqref>
        </x14:dataValidation>
        <x14:dataValidation type="list" allowBlank="1" showInputMessage="1" showErrorMessage="1" xr:uid="{2A1A23AC-6009-44DE-8720-50CA52E7FFE0}">
          <x14:formula1>
            <xm:f>OFFSET(List2!$A$1,MATCH($G$6,List2!$A$2:$A$18,0),1,1,COUNTA(OFFSET(List2!$A$1,MATCH($G$6,List2!$A$2:$A$18,0),0,1,255))-1)</xm:f>
          </x14:formula1>
          <xm:sqref>H6</xm:sqref>
        </x14:dataValidation>
        <x14:dataValidation type="list" allowBlank="1" showInputMessage="1" showErrorMessage="1" xr:uid="{2187D2C9-9924-453C-B50E-20F44CA4E79A}">
          <x14:formula1>
            <xm:f>OFFSET(List2!$A$1,MATCH($G$6&amp;"_"&amp;$H$6,List2!$A$19:$A$54,0)+17,1,1,COUNTA(OFFSET(List2!$A$1,MATCH($G$6&amp;"_"&amp;$H$6,List2!$A$19:$A$54,0)+17,0,1,255))-1)</xm:f>
          </x14:formula1>
          <xm:sqref>I6</xm:sqref>
        </x14:dataValidation>
        <x14:dataValidation type="list" allowBlank="1" showInputMessage="1" showErrorMessage="1" xr:uid="{D56D29F1-4258-4153-BD8F-66DAC3F22BBE}">
          <x14:formula1>
            <xm:f>OFFSET(List2!$A$1,MATCH($G$7,List2!$A$2:$A$18,0),1,1,COUNTA(OFFSET(List2!$A$1,MATCH($G$7,List2!$A$2:$A$18,0),0,1,255))-1)</xm:f>
          </x14:formula1>
          <xm:sqref>H7</xm:sqref>
        </x14:dataValidation>
        <x14:dataValidation type="list" allowBlank="1" showInputMessage="1" showErrorMessage="1" xr:uid="{6CC98206-CFB1-40D9-8821-4B008FAA3E5D}">
          <x14:formula1>
            <xm:f>OFFSET(List2!$A$1,MATCH($G$7&amp;"_"&amp;$H$7,List2!$A$19:$A$54,0)+17,1,1,COUNTA(OFFSET(List2!$A$1,MATCH($G$7&amp;"_"&amp;$H$7,List2!$A$19:$A$54,0)+17,0,1,255))-1)</xm:f>
          </x14:formula1>
          <xm:sqref>I7</xm:sqref>
        </x14:dataValidation>
        <x14:dataValidation type="list" allowBlank="1" showInputMessage="1" showErrorMessage="1" xr:uid="{F70E84EE-DFD7-469F-893B-88DD4FE437E2}">
          <x14:formula1>
            <xm:f>OFFSET(List2!$A$1,MATCH($G$8,List2!$A$2:$A$18,0),1,1,COUNTA(OFFSET(List2!$A$1,MATCH($G$8,List2!$A$2:$A$18,0),0,1,255))-1)</xm:f>
          </x14:formula1>
          <xm:sqref>H8</xm:sqref>
        </x14:dataValidation>
        <x14:dataValidation type="list" allowBlank="1" showInputMessage="1" showErrorMessage="1" xr:uid="{9CA0ADBC-84F8-48FA-A8E3-60A16D5ECD33}">
          <x14:formula1>
            <xm:f>OFFSET(List2!$A$1,MATCH($G$8&amp;"_"&amp;$H$8,List2!$A$19:$A$54,0)+17,1,1,COUNTA(OFFSET(List2!$A$1,MATCH($G$8&amp;"_"&amp;$H$8,List2!$A$19:$A$54,0)+17,0,1,255))-1)</xm:f>
          </x14:formula1>
          <xm:sqref>I8</xm:sqref>
        </x14:dataValidation>
        <x14:dataValidation type="list" allowBlank="1" showInputMessage="1" showErrorMessage="1" xr:uid="{3BCA60C8-6EEF-483A-8E25-BEFC575AE0ED}">
          <x14:formula1>
            <xm:f>OFFSET(List2!$A$1,MATCH($G$9,List2!$A$2:$A$18,0),1,1,COUNTA(OFFSET(List2!$A$1,MATCH($G$9,List2!$A$2:$A$18,0),0,1,255))-1)</xm:f>
          </x14:formula1>
          <xm:sqref>H9</xm:sqref>
        </x14:dataValidation>
        <x14:dataValidation type="list" allowBlank="1" showInputMessage="1" showErrorMessage="1" xr:uid="{0766EF07-B6C3-4A69-B87F-1406F1346664}">
          <x14:formula1>
            <xm:f>OFFSET(List2!$A$1,MATCH($G$9&amp;"_"&amp;$H$9,List2!$A$19:$A$54,0)+17,1,1,COUNTA(OFFSET(List2!$A$1,MATCH($G$9&amp;"_"&amp;$H$9,List2!$A$19:$A$54,0)+17,0,1,255))-1)</xm:f>
          </x14:formula1>
          <xm:sqref>I9</xm:sqref>
        </x14:dataValidation>
        <x14:dataValidation type="list" allowBlank="1" showInputMessage="1" showErrorMessage="1" xr:uid="{EAED9A98-390F-4066-B821-8012BE10F548}">
          <x14:formula1>
            <xm:f>OFFSET(List2!$A$1,MATCH($G$10,List2!$A$2:$A$18,0),1,1,COUNTA(OFFSET(List2!$A$1,MATCH($G$10,List2!$A$2:$A$18,0),0,1,255))-1)</xm:f>
          </x14:formula1>
          <xm:sqref>H10</xm:sqref>
        </x14:dataValidation>
        <x14:dataValidation type="list" allowBlank="1" showInputMessage="1" showErrorMessage="1" xr:uid="{5947CCDA-F2AE-486B-B55E-03344061CDB4}">
          <x14:formula1>
            <xm:f>OFFSET(List2!$A$1,MATCH($G$10&amp;"_"&amp;$H$10,List2!$A$19:$A$54,0)+17,1,1,COUNTA(OFFSET(List2!$A$1,MATCH($G$10&amp;"_"&amp;$H$10,List2!$A$19:$A$54,0)+17,0,1,255))-1)</xm:f>
          </x14:formula1>
          <xm:sqref>I10</xm:sqref>
        </x14:dataValidation>
        <x14:dataValidation type="list" allowBlank="1" showInputMessage="1" showErrorMessage="1" xr:uid="{D862B1CA-FD7A-459B-B701-17DF500CE672}">
          <x14:formula1>
            <xm:f>OFFSET(List2!$A$1,MATCH($G$11,List2!$A$2:$A$18,0),1,1,COUNTA(OFFSET(List2!$A$1,MATCH($G$11,List2!$A$2:$A$18,0),0,1,255))-1)</xm:f>
          </x14:formula1>
          <xm:sqref>H11</xm:sqref>
        </x14:dataValidation>
        <x14:dataValidation type="list" allowBlank="1" showInputMessage="1" showErrorMessage="1" xr:uid="{829D89E7-3743-42F8-875C-E33A9E5383A1}">
          <x14:formula1>
            <xm:f>OFFSET(List2!$A$1,MATCH($G$11&amp;"_"&amp;$H$11,List2!$A$19:$A$54,0)+17,1,1,COUNTA(OFFSET(List2!$A$1,MATCH($G$11&amp;"_"&amp;$H$11,List2!$A$19:$A$54,0)+17,0,1,255))-1)</xm:f>
          </x14:formula1>
          <xm:sqref>I11</xm:sqref>
        </x14:dataValidation>
        <x14:dataValidation type="list" allowBlank="1" showInputMessage="1" showErrorMessage="1" xr:uid="{0FDFBF75-81FB-45C0-966F-783FEEF08E60}">
          <x14:formula1>
            <xm:f>OFFSET(List2!$A$1,MATCH($G$12,List2!$A$2:$A$18,0),1,1,COUNTA(OFFSET(List2!$A$1,MATCH($G$12,List2!$A$2:$A$18,0),0,1,255))-1)</xm:f>
          </x14:formula1>
          <xm:sqref>H12</xm:sqref>
        </x14:dataValidation>
        <x14:dataValidation type="list" allowBlank="1" showInputMessage="1" showErrorMessage="1" xr:uid="{60057CE5-97F4-4E51-95F7-E37E90053AF8}">
          <x14:formula1>
            <xm:f>OFFSET(List2!$A$1,MATCH($G$12&amp;"_"&amp;$H$12,List2!$A$19:$A$54,0)+17,1,1,COUNTA(OFFSET(List2!$A$1,MATCH($G$12&amp;"_"&amp;$H$12,List2!$A$19:$A$54,0)+17,0,1,255))-1)</xm:f>
          </x14:formula1>
          <xm:sqref>I12</xm:sqref>
        </x14:dataValidation>
        <x14:dataValidation type="list" allowBlank="1" showInputMessage="1" showErrorMessage="1" xr:uid="{40C2C7A9-78AE-4C7A-AB9E-39FA58B42FBD}">
          <x14:formula1>
            <xm:f>OFFSET(List2!$A$1,MATCH($G$13,List2!$A$2:$A$18,0),1,1,COUNTA(OFFSET(List2!$A$1,MATCH($G$13,List2!$A$2:$A$18,0),0,1,255))-1)</xm:f>
          </x14:formula1>
          <xm:sqref>H13</xm:sqref>
        </x14:dataValidation>
        <x14:dataValidation type="list" allowBlank="1" showInputMessage="1" showErrorMessage="1" xr:uid="{2ACD3FB4-A3A1-4FBE-928C-40461F0AB650}">
          <x14:formula1>
            <xm:f>OFFSET(List2!$A$1,MATCH($G$13&amp;"_"&amp;$H$13,List2!$A$19:$A$54,0)+17,1,1,COUNTA(OFFSET(List2!$A$1,MATCH($G$13&amp;"_"&amp;$H$13,List2!$A$19:$A$54,0)+17,0,1,255))-1)</xm:f>
          </x14:formula1>
          <xm:sqref>I13</xm:sqref>
        </x14:dataValidation>
        <x14:dataValidation type="list" allowBlank="1" showInputMessage="1" showErrorMessage="1" xr:uid="{2676E7F4-7D88-40F9-8FF1-13C82490C1CF}">
          <x14:formula1>
            <xm:f>OFFSET(List2!$A$1,MATCH($G$14,List2!$A$2:$A$18,0),1,1,COUNTA(OFFSET(List2!$A$1,MATCH($G$14,List2!$A$2:$A$18,0),0,1,255))-1)</xm:f>
          </x14:formula1>
          <xm:sqref>H14</xm:sqref>
        </x14:dataValidation>
        <x14:dataValidation type="list" allowBlank="1" showInputMessage="1" showErrorMessage="1" xr:uid="{9D320169-CD23-4A64-81D7-653C41BD7096}">
          <x14:formula1>
            <xm:f>OFFSET(List2!$A$1,MATCH($G$14&amp;"_"&amp;$H$14,List2!$A$19:$A$54,0)+17,1,1,COUNTA(OFFSET(List2!$A$1,MATCH($G$14&amp;"_"&amp;$H$14,List2!$A$19:$A$54,0)+17,0,1,255))-1)</xm:f>
          </x14:formula1>
          <xm:sqref>I14</xm:sqref>
        </x14:dataValidation>
        <x14:dataValidation type="list" allowBlank="1" showInputMessage="1" showErrorMessage="1" xr:uid="{062156FB-712A-402B-AA43-27EFB1EFA2C7}">
          <x14:formula1>
            <xm:f>OFFSET(List2!$A$1,MATCH($G$15,List2!$A$2:$A$18,0),1,1,COUNTA(OFFSET(List2!$A$1,MATCH($G$15,List2!$A$2:$A$18,0),0,1,255))-1)</xm:f>
          </x14:formula1>
          <xm:sqref>H15</xm:sqref>
        </x14:dataValidation>
        <x14:dataValidation type="list" allowBlank="1" showInputMessage="1" showErrorMessage="1" xr:uid="{59FA9FDC-8FF0-40B5-9785-EB3FDCDC4298}">
          <x14:formula1>
            <xm:f>OFFSET(List2!$A$1,MATCH($G$15&amp;"_"&amp;$H$15,List2!$A$19:$A$54,0)+17,1,1,COUNTA(OFFSET(List2!$A$1,MATCH($G$15&amp;"_"&amp;$H$15,List2!$A$19:$A$54,0)+17,0,1,255))-1)</xm:f>
          </x14:formula1>
          <xm:sqref>I15</xm:sqref>
        </x14:dataValidation>
        <x14:dataValidation type="list" allowBlank="1" showInputMessage="1" showErrorMessage="1" xr:uid="{72FE2EEB-1300-4449-A230-D58027DF321F}">
          <x14:formula1>
            <xm:f>OFFSET(List2!$A$1,MATCH($G$16,List2!$A$2:$A$18,0),1,1,COUNTA(OFFSET(List2!$A$1,MATCH($G$16,List2!$A$2:$A$18,0),0,1,255))-1)</xm:f>
          </x14:formula1>
          <xm:sqref>H16</xm:sqref>
        </x14:dataValidation>
        <x14:dataValidation type="list" allowBlank="1" showInputMessage="1" showErrorMessage="1" xr:uid="{A821B667-9457-40E3-A1FE-E319E2D43AE7}">
          <x14:formula1>
            <xm:f>OFFSET(List2!$A$1,MATCH($G$16&amp;"_"&amp;$H$16,List2!$A$19:$A$54,0)+17,1,1,COUNTA(OFFSET(List2!$A$1,MATCH($G$16&amp;"_"&amp;$H$16,List2!$A$19:$A$54,0)+17,0,1,255))-1)</xm:f>
          </x14:formula1>
          <xm:sqref>I16</xm:sqref>
        </x14:dataValidation>
        <x14:dataValidation type="list" allowBlank="1" showInputMessage="1" showErrorMessage="1" xr:uid="{6A49BFB0-E209-4C92-A2FA-AE2D77166FA2}">
          <x14:formula1>
            <xm:f>OFFSET(List2!$A$1,MATCH($G$17,List2!$A$2:$A$18,0),1,1,COUNTA(OFFSET(List2!$A$1,MATCH($G$17,List2!$A$2:$A$18,0),0,1,255))-1)</xm:f>
          </x14:formula1>
          <xm:sqref>H17</xm:sqref>
        </x14:dataValidation>
        <x14:dataValidation type="list" allowBlank="1" showInputMessage="1" showErrorMessage="1" xr:uid="{AD7A5FB5-5568-41CE-9EB3-728B3A13940F}">
          <x14:formula1>
            <xm:f>OFFSET(List2!$A$1,MATCH($G$17&amp;"_"&amp;$H$17,List2!$A$19:$A$54,0)+17,1,1,COUNTA(OFFSET(List2!$A$1,MATCH($G$17&amp;"_"&amp;$H$17,List2!$A$19:$A$54,0)+17,0,1,255))-1)</xm:f>
          </x14:formula1>
          <xm:sqref>I17</xm:sqref>
        </x14:dataValidation>
        <x14:dataValidation type="list" allowBlank="1" showInputMessage="1" showErrorMessage="1" xr:uid="{6301EE45-55EB-48EE-9C10-24296FB15BB0}">
          <x14:formula1>
            <xm:f>OFFSET(List2!$A$1,MATCH($G$18,List2!$A$2:$A$18,0),1,1,COUNTA(OFFSET(List2!$A$1,MATCH($G$18,List2!$A$2:$A$18,0),0,1,255))-1)</xm:f>
          </x14:formula1>
          <xm:sqref>H18</xm:sqref>
        </x14:dataValidation>
        <x14:dataValidation type="list" allowBlank="1" showInputMessage="1" showErrorMessage="1" xr:uid="{765D4732-02D5-4683-ACCB-E2BC123C84F2}">
          <x14:formula1>
            <xm:f>OFFSET(List2!$A$1,MATCH($G$18&amp;"_"&amp;$H$18,List2!$A$19:$A$54,0)+17,1,1,COUNTA(OFFSET(List2!$A$1,MATCH($G$18&amp;"_"&amp;$H$18,List2!$A$19:$A$54,0)+17,0,1,255))-1)</xm:f>
          </x14:formula1>
          <xm:sqref>I18</xm:sqref>
        </x14:dataValidation>
        <x14:dataValidation type="list" allowBlank="1" showInputMessage="1" showErrorMessage="1" xr:uid="{77B5D4E8-B13E-498B-A51C-F12BEE0E143D}">
          <x14:formula1>
            <xm:f>OFFSET(List2!$A$1,MATCH($G$19,List2!$A$2:$A$18,0),1,1,COUNTA(OFFSET(List2!$A$1,MATCH($G$19,List2!$A$2:$A$18,0),0,1,255))-1)</xm:f>
          </x14:formula1>
          <xm:sqref>H19</xm:sqref>
        </x14:dataValidation>
        <x14:dataValidation type="list" allowBlank="1" showInputMessage="1" showErrorMessage="1" xr:uid="{2E43196A-0380-41A2-A180-AAEAE72A5711}">
          <x14:formula1>
            <xm:f>OFFSET(List2!$A$1,MATCH($G$19&amp;"_"&amp;$H$19,List2!$A$19:$A$54,0)+17,1,1,COUNTA(OFFSET(List2!$A$1,MATCH($G$19&amp;"_"&amp;$H$19,List2!$A$19:$A$54,0)+17,0,1,255))-1)</xm:f>
          </x14:formula1>
          <xm:sqref>I19</xm:sqref>
        </x14:dataValidation>
        <x14:dataValidation type="list" allowBlank="1" showInputMessage="1" showErrorMessage="1" xr:uid="{EE3E34F0-F21D-4A71-AA96-9EE0CD8EE2D7}">
          <x14:formula1>
            <xm:f>OFFSET(List2!$A$1,MATCH($G$20,List2!$A$2:$A$18,0),1,1,COUNTA(OFFSET(List2!$A$1,MATCH($G$20,List2!$A$2:$A$18,0),0,1,255))-1)</xm:f>
          </x14:formula1>
          <xm:sqref>H20</xm:sqref>
        </x14:dataValidation>
        <x14:dataValidation type="list" allowBlank="1" showInputMessage="1" showErrorMessage="1" xr:uid="{799B08B2-1DDB-4D71-AB29-A28306FBF5D8}">
          <x14:formula1>
            <xm:f>OFFSET(List2!$A$1,MATCH($G$20&amp;"_"&amp;$H$20,List2!$A$19:$A$54,0)+17,1,1,COUNTA(OFFSET(List2!$A$1,MATCH($G$20&amp;"_"&amp;$H$20,List2!$A$19:$A$54,0)+17,0,1,255))-1)</xm:f>
          </x14:formula1>
          <xm:sqref>I20</xm:sqref>
        </x14:dataValidation>
        <x14:dataValidation type="list" allowBlank="1" showInputMessage="1" showErrorMessage="1" xr:uid="{84DD6EDE-B4EB-4DA7-A40E-939D235A0FC5}">
          <x14:formula1>
            <xm:f>OFFSET(List2!$A$1,MATCH($G$21,List2!$A$2:$A$18,0),1,1,COUNTA(OFFSET(List2!$A$1,MATCH($G$21,List2!$A$2:$A$18,0),0,1,255))-1)</xm:f>
          </x14:formula1>
          <xm:sqref>H21</xm:sqref>
        </x14:dataValidation>
        <x14:dataValidation type="list" allowBlank="1" showInputMessage="1" showErrorMessage="1" xr:uid="{84BA7275-4A04-483E-9AFE-E5257172ABB5}">
          <x14:formula1>
            <xm:f>OFFSET(List2!$A$1,MATCH($G$21&amp;"_"&amp;$H$21,List2!$A$19:$A$54,0)+17,1,1,COUNTA(OFFSET(List2!$A$1,MATCH($G$21&amp;"_"&amp;$H$21,List2!$A$19:$A$54,0)+17,0,1,255))-1)</xm:f>
          </x14:formula1>
          <xm:sqref>I21</xm:sqref>
        </x14:dataValidation>
        <x14:dataValidation type="list" allowBlank="1" showInputMessage="1" showErrorMessage="1" xr:uid="{2BD2ABFB-637E-4D17-8DA7-CB5B838D8B50}">
          <x14:formula1>
            <xm:f>OFFSET(List2!$A$1,MATCH($G$22,List2!$A$2:$A$18,0),1,1,COUNTA(OFFSET(List2!$A$1,MATCH($G$22,List2!$A$2:$A$18,0),0,1,255))-1)</xm:f>
          </x14:formula1>
          <xm:sqref>H22</xm:sqref>
        </x14:dataValidation>
        <x14:dataValidation type="list" allowBlank="1" showInputMessage="1" showErrorMessage="1" xr:uid="{1729811E-254A-4933-AEF3-D7BC6C0A46BB}">
          <x14:formula1>
            <xm:f>OFFSET(List2!$A$1,MATCH($G$22&amp;"_"&amp;$H$22,List2!$A$19:$A$54,0)+17,1,1,COUNTA(OFFSET(List2!$A$1,MATCH($G$22&amp;"_"&amp;$H$22,List2!$A$19:$A$54,0)+17,0,1,255))-1)</xm:f>
          </x14:formula1>
          <xm:sqref>I22</xm:sqref>
        </x14:dataValidation>
        <x14:dataValidation type="list" allowBlank="1" showInputMessage="1" showErrorMessage="1" xr:uid="{959F411E-EF9F-493B-9089-3003DF9317B9}">
          <x14:formula1>
            <xm:f>OFFSET(List2!$A$1,MATCH($G$23,List2!$A$2:$A$18,0),1,1,COUNTA(OFFSET(List2!$A$1,MATCH($G$23,List2!$A$2:$A$18,0),0,1,255))-1)</xm:f>
          </x14:formula1>
          <xm:sqref>H23</xm:sqref>
        </x14:dataValidation>
        <x14:dataValidation type="list" allowBlank="1" showInputMessage="1" showErrorMessage="1" xr:uid="{41CDCFF4-5C3C-4E74-869E-77A3A6898729}">
          <x14:formula1>
            <xm:f>OFFSET(List2!$A$1,MATCH($G$23&amp;"_"&amp;$H$23,List2!$A$19:$A$54,0)+17,1,1,COUNTA(OFFSET(List2!$A$1,MATCH($G$23&amp;"_"&amp;$H$23,List2!$A$19:$A$54,0)+17,0,1,255))-1)</xm:f>
          </x14:formula1>
          <xm:sqref>I23</xm:sqref>
        </x14:dataValidation>
        <x14:dataValidation type="list" allowBlank="1" showInputMessage="1" showErrorMessage="1" xr:uid="{50206183-1671-4E23-93C5-D915F44B0EC9}">
          <x14:formula1>
            <xm:f>OFFSET(List2!$A$1,MATCH($G$24,List2!$A$2:$A$18,0),1,1,COUNTA(OFFSET(List2!$A$1,MATCH($G$24,List2!$A$2:$A$18,0),0,1,255))-1)</xm:f>
          </x14:formula1>
          <xm:sqref>H24</xm:sqref>
        </x14:dataValidation>
        <x14:dataValidation type="list" allowBlank="1" showInputMessage="1" showErrorMessage="1" xr:uid="{2D032D3B-45F1-4472-9D5D-FA712C4394FB}">
          <x14:formula1>
            <xm:f>OFFSET(List2!$A$1,MATCH($G$24&amp;"_"&amp;$H$24,List2!$A$19:$A$54,0)+17,1,1,COUNTA(OFFSET(List2!$A$1,MATCH($G$24&amp;"_"&amp;$H$24,List2!$A$19:$A$54,0)+17,0,1,255))-1)</xm:f>
          </x14:formula1>
          <xm:sqref>I24</xm:sqref>
        </x14:dataValidation>
        <x14:dataValidation type="list" allowBlank="1" showInputMessage="1" showErrorMessage="1" xr:uid="{DD321174-F274-4AB4-B0D2-941E920791E5}">
          <x14:formula1>
            <xm:f>OFFSET(List2!$A$1,MATCH($G$25,List2!$A$2:$A$18,0),1,1,COUNTA(OFFSET(List2!$A$1,MATCH($G$25,List2!$A$2:$A$18,0),0,1,255))-1)</xm:f>
          </x14:formula1>
          <xm:sqref>H25</xm:sqref>
        </x14:dataValidation>
        <x14:dataValidation type="list" allowBlank="1" showInputMessage="1" showErrorMessage="1" xr:uid="{9DE55897-289D-479A-87D7-9CCEDC5DF149}">
          <x14:formula1>
            <xm:f>OFFSET(List2!$A$1,MATCH($G$25&amp;"_"&amp;$H$25,List2!$A$19:$A$54,0)+17,1,1,COUNTA(OFFSET(List2!$A$1,MATCH($G$25&amp;"_"&amp;$H$25,List2!$A$19:$A$54,0)+17,0,1,255))-1)</xm:f>
          </x14:formula1>
          <xm:sqref>I25</xm:sqref>
        </x14:dataValidation>
        <x14:dataValidation type="list" allowBlank="1" showInputMessage="1" showErrorMessage="1" xr:uid="{A38E1D2F-12CF-42D1-85FB-A6BD51C49A98}">
          <x14:formula1>
            <xm:f>OFFSET(List2!$A$1,MATCH($G$26,List2!$A$2:$A$18,0),1,1,COUNTA(OFFSET(List2!$A$1,MATCH($G$26,List2!$A$2:$A$18,0),0,1,255))-1)</xm:f>
          </x14:formula1>
          <xm:sqref>H26</xm:sqref>
        </x14:dataValidation>
        <x14:dataValidation type="list" allowBlank="1" showInputMessage="1" showErrorMessage="1" xr:uid="{C5D9325D-8C81-43A2-BAC0-367ED62AB32B}">
          <x14:formula1>
            <xm:f>OFFSET(List2!$A$1,MATCH($G$26&amp;"_"&amp;$H$26,List2!$A$19:$A$54,0)+17,1,1,COUNTA(OFFSET(List2!$A$1,MATCH($G$26&amp;"_"&amp;$H$26,List2!$A$19:$A$54,0)+17,0,1,255))-1)</xm:f>
          </x14:formula1>
          <xm:sqref>I26</xm:sqref>
        </x14:dataValidation>
        <x14:dataValidation type="list" allowBlank="1" showInputMessage="1" showErrorMessage="1" xr:uid="{6DD09C6B-F674-4BF9-8F92-5F3E3F04868D}">
          <x14:formula1>
            <xm:f>OFFSET(List2!$A$1,MATCH($G$27,List2!$A$2:$A$18,0),1,1,COUNTA(OFFSET(List2!$A$1,MATCH($G$27,List2!$A$2:$A$18,0),0,1,255))-1)</xm:f>
          </x14:formula1>
          <xm:sqref>H27</xm:sqref>
        </x14:dataValidation>
        <x14:dataValidation type="list" allowBlank="1" showInputMessage="1" showErrorMessage="1" xr:uid="{2FA578EA-F84F-4E21-8BED-2677C1E3C71B}">
          <x14:formula1>
            <xm:f>OFFSET(List2!$A$1,MATCH($G$27&amp;"_"&amp;$H$27,List2!$A$19:$A$54,0)+17,1,1,COUNTA(OFFSET(List2!$A$1,MATCH($G$27&amp;"_"&amp;$H$27,List2!$A$19:$A$54,0)+17,0,1,255))-1)</xm:f>
          </x14:formula1>
          <xm:sqref>I27</xm:sqref>
        </x14:dataValidation>
        <x14:dataValidation type="list" allowBlank="1" showInputMessage="1" showErrorMessage="1" xr:uid="{1454423B-5622-4578-972C-5777D0268479}">
          <x14:formula1>
            <xm:f>OFFSET(List2!$A$1,MATCH($G$28,List2!$A$2:$A$18,0),1,1,COUNTA(OFFSET(List2!$A$1,MATCH($G$28,List2!$A$2:$A$18,0),0,1,255))-1)</xm:f>
          </x14:formula1>
          <xm:sqref>H28</xm:sqref>
        </x14:dataValidation>
        <x14:dataValidation type="list" allowBlank="1" showInputMessage="1" showErrorMessage="1" xr:uid="{E89A6C8E-2CA9-4511-B24A-F9B855F12D05}">
          <x14:formula1>
            <xm:f>OFFSET(List2!$A$1,MATCH($G$28&amp;"_"&amp;$H$28,List2!$A$19:$A$54,0)+17,1,1,COUNTA(OFFSET(List2!$A$1,MATCH($G$28&amp;"_"&amp;$H$28,List2!$A$19:$A$54,0)+17,0,1,255))-1)</xm:f>
          </x14:formula1>
          <xm:sqref>I28</xm:sqref>
        </x14:dataValidation>
        <x14:dataValidation type="list" allowBlank="1" showInputMessage="1" showErrorMessage="1" xr:uid="{1B107BA4-5E56-42E7-AAAC-1E9821268EF7}">
          <x14:formula1>
            <xm:f>OFFSET(List2!$A$1,MATCH($G$29,List2!$A$2:$A$18,0),1,1,COUNTA(OFFSET(List2!$A$1,MATCH($G$29,List2!$A$2:$A$18,0),0,1,255))-1)</xm:f>
          </x14:formula1>
          <xm:sqref>H29</xm:sqref>
        </x14:dataValidation>
        <x14:dataValidation type="list" allowBlank="1" showInputMessage="1" showErrorMessage="1" xr:uid="{617631CC-EB60-4B89-9FEE-CB56987B09D4}">
          <x14:formula1>
            <xm:f>OFFSET(List2!$A$1,MATCH($G$29&amp;"_"&amp;$H$29,List2!$A$19:$A$54,0)+17,1,1,COUNTA(OFFSET(List2!$A$1,MATCH($G$29&amp;"_"&amp;$H$29,List2!$A$19:$A$54,0)+17,0,1,255))-1)</xm:f>
          </x14:formula1>
          <xm:sqref>I29</xm:sqref>
        </x14:dataValidation>
        <x14:dataValidation type="list" allowBlank="1" showInputMessage="1" showErrorMessage="1" xr:uid="{B117369E-AD48-40C4-9236-BA6AC5C5C932}">
          <x14:formula1>
            <xm:f>OFFSET(List2!$A$1,MATCH($G$30,List2!$A$2:$A$18,0),1,1,COUNTA(OFFSET(List2!$A$1,MATCH($G$30,List2!$A$2:$A$18,0),0,1,255))-1)</xm:f>
          </x14:formula1>
          <xm:sqref>H30</xm:sqref>
        </x14:dataValidation>
        <x14:dataValidation type="list" allowBlank="1" showInputMessage="1" showErrorMessage="1" xr:uid="{1C9C5945-41D6-41B9-8EA5-424C73DB219B}">
          <x14:formula1>
            <xm:f>OFFSET(List2!$A$1,MATCH($G$30&amp;"_"&amp;$H$30,List2!$A$19:$A$54,0)+17,1,1,COUNTA(OFFSET(List2!$A$1,MATCH($G$30&amp;"_"&amp;$H$30,List2!$A$19:$A$54,0)+17,0,1,255))-1)</xm:f>
          </x14:formula1>
          <xm:sqref>I30</xm:sqref>
        </x14:dataValidation>
        <x14:dataValidation type="list" allowBlank="1" showInputMessage="1" showErrorMessage="1" xr:uid="{886E1CB4-1C53-4C4C-9F3B-6B92FF3CB8C6}">
          <x14:formula1>
            <xm:f>OFFSET(List2!$A$1,MATCH($G$31,List2!$A$2:$A$18,0),1,1,COUNTA(OFFSET(List2!$A$1,MATCH($G$31,List2!$A$2:$A$18,0),0,1,255))-1)</xm:f>
          </x14:formula1>
          <xm:sqref>H31</xm:sqref>
        </x14:dataValidation>
        <x14:dataValidation type="list" allowBlank="1" showInputMessage="1" showErrorMessage="1" xr:uid="{F76DD444-790F-4C21-A20A-DEAA21FC3FA5}">
          <x14:formula1>
            <xm:f>OFFSET(List2!$A$1,MATCH($G$31&amp;"_"&amp;$H$31,List2!$A$19:$A$54,0)+17,1,1,COUNTA(OFFSET(List2!$A$1,MATCH($G$31&amp;"_"&amp;$H$31,List2!$A$19:$A$54,0)+17,0,1,255))-1)</xm:f>
          </x14:formula1>
          <xm:sqref>I31</xm:sqref>
        </x14:dataValidation>
        <x14:dataValidation type="list" allowBlank="1" showInputMessage="1" showErrorMessage="1" xr:uid="{3CB18D9C-3BF2-428B-8A75-0619B56632C3}">
          <x14:formula1>
            <xm:f>OFFSET(List2!$A$1,MATCH($G$32,List2!$A$2:$A$18,0),1,1,COUNTA(OFFSET(List2!$A$1,MATCH($G$32,List2!$A$2:$A$18,0),0,1,255))-1)</xm:f>
          </x14:formula1>
          <xm:sqref>H32</xm:sqref>
        </x14:dataValidation>
        <x14:dataValidation type="list" allowBlank="1" showInputMessage="1" showErrorMessage="1" xr:uid="{47262939-73CB-4640-B56B-B5ADE6F2C683}">
          <x14:formula1>
            <xm:f>OFFSET(List2!$A$1,MATCH($G$32&amp;"_"&amp;$H$32,List2!$A$19:$A$54,0)+17,1,1,COUNTA(OFFSET(List2!$A$1,MATCH($G$32&amp;"_"&amp;$H$32,List2!$A$19:$A$54,0)+17,0,1,255))-1)</xm:f>
          </x14:formula1>
          <xm:sqref>I32</xm:sqref>
        </x14:dataValidation>
        <x14:dataValidation type="list" allowBlank="1" showInputMessage="1" showErrorMessage="1" xr:uid="{CA334E72-422C-4CD4-8BC3-14F584860C20}">
          <x14:formula1>
            <xm:f>OFFSET(List2!$A$1,MATCH($G$33,List2!$A$2:$A$18,0),1,1,COUNTA(OFFSET(List2!$A$1,MATCH($G$33,List2!$A$2:$A$18,0),0,1,255))-1)</xm:f>
          </x14:formula1>
          <xm:sqref>H33</xm:sqref>
        </x14:dataValidation>
        <x14:dataValidation type="list" allowBlank="1" showInputMessage="1" showErrorMessage="1" xr:uid="{8E98CC13-832B-4101-B0A0-3893AAD90F6F}">
          <x14:formula1>
            <xm:f>OFFSET(List2!$A$1,MATCH($G$33&amp;"_"&amp;$H$33,List2!$A$19:$A$54,0)+17,1,1,COUNTA(OFFSET(List2!$A$1,MATCH($G$33&amp;"_"&amp;$H$33,List2!$A$19:$A$54,0)+17,0,1,255))-1)</xm:f>
          </x14:formula1>
          <xm:sqref>I33</xm:sqref>
        </x14:dataValidation>
        <x14:dataValidation type="list" allowBlank="1" showInputMessage="1" showErrorMessage="1" xr:uid="{34A65322-46CA-4373-815A-25C34872D695}">
          <x14:formula1>
            <xm:f>OFFSET(List2!$A$1,MATCH($G$34,List2!$A$2:$A$18,0),1,1,COUNTA(OFFSET(List2!$A$1,MATCH($G$34,List2!$A$2:$A$18,0),0,1,255))-1)</xm:f>
          </x14:formula1>
          <xm:sqref>H34</xm:sqref>
        </x14:dataValidation>
        <x14:dataValidation type="list" allowBlank="1" showInputMessage="1" showErrorMessage="1" xr:uid="{EE4D3843-46F4-43B4-91A4-CCEA0FFCC8BE}">
          <x14:formula1>
            <xm:f>OFFSET(List2!$A$1,MATCH($G$34&amp;"_"&amp;$H$34,List2!$A$19:$A$54,0)+17,1,1,COUNTA(OFFSET(List2!$A$1,MATCH($G$34&amp;"_"&amp;$H$34,List2!$A$19:$A$54,0)+17,0,1,255))-1)</xm:f>
          </x14:formula1>
          <xm:sqref>I34</xm:sqref>
        </x14:dataValidation>
        <x14:dataValidation type="list" allowBlank="1" showInputMessage="1" showErrorMessage="1" xr:uid="{B74FF1D7-FC45-4BB1-93B4-6D4BEB2DC533}">
          <x14:formula1>
            <xm:f>OFFSET(List2!$A$1,MATCH($G$35,List2!$A$2:$A$18,0),1,1,COUNTA(OFFSET(List2!$A$1,MATCH($G$35,List2!$A$2:$A$18,0),0,1,255))-1)</xm:f>
          </x14:formula1>
          <xm:sqref>H35</xm:sqref>
        </x14:dataValidation>
        <x14:dataValidation type="list" allowBlank="1" showInputMessage="1" showErrorMessage="1" xr:uid="{D57E255F-0C1E-46B5-8B11-007F791F4842}">
          <x14:formula1>
            <xm:f>OFFSET(List2!$A$1,MATCH($G$35&amp;"_"&amp;$H$35,List2!$A$19:$A$54,0)+17,1,1,COUNTA(OFFSET(List2!$A$1,MATCH($G$35&amp;"_"&amp;$H$35,List2!$A$19:$A$54,0)+17,0,1,255))-1)</xm:f>
          </x14:formula1>
          <xm:sqref>I35</xm:sqref>
        </x14:dataValidation>
        <x14:dataValidation type="list" allowBlank="1" showInputMessage="1" showErrorMessage="1" xr:uid="{7CEBCDAF-1970-4678-863F-B7F9276456B8}">
          <x14:formula1>
            <xm:f>OFFSET(List2!$A$1,MATCH($G$36,List2!$A$2:$A$18,0),1,1,COUNTA(OFFSET(List2!$A$1,MATCH($G$36,List2!$A$2:$A$18,0),0,1,255))-1)</xm:f>
          </x14:formula1>
          <xm:sqref>H36</xm:sqref>
        </x14:dataValidation>
        <x14:dataValidation type="list" allowBlank="1" showInputMessage="1" showErrorMessage="1" xr:uid="{A4A5FCBB-F490-49B2-95E4-48D4B74CF6FF}">
          <x14:formula1>
            <xm:f>OFFSET(List2!$A$1,MATCH($G$36&amp;"_"&amp;$H$36,List2!$A$19:$A$54,0)+17,1,1,COUNTA(OFFSET(List2!$A$1,MATCH($G$36&amp;"_"&amp;$H$36,List2!$A$19:$A$54,0)+17,0,1,255))-1)</xm:f>
          </x14:formula1>
          <xm:sqref>I36</xm:sqref>
        </x14:dataValidation>
        <x14:dataValidation type="list" allowBlank="1" showInputMessage="1" showErrorMessage="1" xr:uid="{1B1E7FB1-50F2-4533-901F-6E5B44BC6436}">
          <x14:formula1>
            <xm:f>OFFSET(List2!$A$1,MATCH($G$37,List2!$A$2:$A$18,0),1,1,COUNTA(OFFSET(List2!$A$1,MATCH($G$37,List2!$A$2:$A$18,0),0,1,255))-1)</xm:f>
          </x14:formula1>
          <xm:sqref>H37</xm:sqref>
        </x14:dataValidation>
        <x14:dataValidation type="list" allowBlank="1" showInputMessage="1" showErrorMessage="1" xr:uid="{907C0766-7B08-44CA-98A1-7978C90F86BE}">
          <x14:formula1>
            <xm:f>OFFSET(List2!$A$1,MATCH($G$37&amp;"_"&amp;$H$37,List2!$A$19:$A$54,0)+17,1,1,COUNTA(OFFSET(List2!$A$1,MATCH($G$37&amp;"_"&amp;$H$37,List2!$A$19:$A$54,0)+17,0,1,255))-1)</xm:f>
          </x14:formula1>
          <xm:sqref>I37</xm:sqref>
        </x14:dataValidation>
        <x14:dataValidation type="list" allowBlank="1" showInputMessage="1" showErrorMessage="1" xr:uid="{8B3FF647-B747-4510-A64E-64CF928851DB}">
          <x14:formula1>
            <xm:f>OFFSET(List2!$A$1,MATCH($G$38,List2!$A$2:$A$18,0),1,1,COUNTA(OFFSET(List2!$A$1,MATCH($G$38,List2!$A$2:$A$18,0),0,1,255))-1)</xm:f>
          </x14:formula1>
          <xm:sqref>H38</xm:sqref>
        </x14:dataValidation>
        <x14:dataValidation type="list" allowBlank="1" showInputMessage="1" showErrorMessage="1" xr:uid="{EE38FFCF-D27D-4A08-ACDD-9377E9B059CC}">
          <x14:formula1>
            <xm:f>OFFSET(List2!$A$1,MATCH($G$38&amp;"_"&amp;$H$38,List2!$A$19:$A$54,0)+17,1,1,COUNTA(OFFSET(List2!$A$1,MATCH($G$38&amp;"_"&amp;$H$38,List2!$A$19:$A$54,0)+17,0,1,255))-1)</xm:f>
          </x14:formula1>
          <xm:sqref>I38</xm:sqref>
        </x14:dataValidation>
        <x14:dataValidation type="list" allowBlank="1" showInputMessage="1" showErrorMessage="1" xr:uid="{7741F577-D132-4A29-8D2D-E11964FE074C}">
          <x14:formula1>
            <xm:f>OFFSET(List2!$A$1,MATCH($G$39,List2!$A$2:$A$18,0),1,1,COUNTA(OFFSET(List2!$A$1,MATCH($G$39,List2!$A$2:$A$18,0),0,1,255))-1)</xm:f>
          </x14:formula1>
          <xm:sqref>H39</xm:sqref>
        </x14:dataValidation>
        <x14:dataValidation type="list" allowBlank="1" showInputMessage="1" showErrorMessage="1" xr:uid="{6F497037-563B-4647-BD86-0C5A5120E8DB}">
          <x14:formula1>
            <xm:f>OFFSET(List2!$A$1,MATCH($G$39&amp;"_"&amp;$H$39,List2!$A$19:$A$54,0)+17,1,1,COUNTA(OFFSET(List2!$A$1,MATCH($G$39&amp;"_"&amp;$H$39,List2!$A$19:$A$54,0)+17,0,1,255))-1)</xm:f>
          </x14:formula1>
          <xm:sqref>I39</xm:sqref>
        </x14:dataValidation>
        <x14:dataValidation type="list" allowBlank="1" showInputMessage="1" showErrorMessage="1" xr:uid="{12CADE76-A16A-4B5D-8605-FE43F00F3C95}">
          <x14:formula1>
            <xm:f>OFFSET(List2!$A$1,MATCH($G$40,List2!$A$2:$A$18,0),1,1,COUNTA(OFFSET(List2!$A$1,MATCH($G$40,List2!$A$2:$A$18,0),0,1,255))-1)</xm:f>
          </x14:formula1>
          <xm:sqref>H40</xm:sqref>
        </x14:dataValidation>
        <x14:dataValidation type="list" allowBlank="1" showInputMessage="1" showErrorMessage="1" xr:uid="{9E17248A-F341-4104-BB5C-C62080B978E9}">
          <x14:formula1>
            <xm:f>OFFSET(List2!$A$1,MATCH($G$40&amp;"_"&amp;$H$40,List2!$A$19:$A$54,0)+17,1,1,COUNTA(OFFSET(List2!$A$1,MATCH($G$40&amp;"_"&amp;$H$40,List2!$A$19:$A$54,0)+17,0,1,255))-1)</xm:f>
          </x14:formula1>
          <xm:sqref>I40</xm:sqref>
        </x14:dataValidation>
        <x14:dataValidation type="list" allowBlank="1" showInputMessage="1" showErrorMessage="1" xr:uid="{F0955C3E-3D7C-46A4-92BA-90299E05EAC7}">
          <x14:formula1>
            <xm:f>OFFSET(List2!$A$1,MATCH($G$41,List2!$A$2:$A$18,0),1,1,COUNTA(OFFSET(List2!$A$1,MATCH($G$41,List2!$A$2:$A$18,0),0,1,255))-1)</xm:f>
          </x14:formula1>
          <xm:sqref>H41</xm:sqref>
        </x14:dataValidation>
        <x14:dataValidation type="list" allowBlank="1" showInputMessage="1" showErrorMessage="1" xr:uid="{94220E22-145D-4F59-9785-012B483683C1}">
          <x14:formula1>
            <xm:f>OFFSET(List2!$A$1,MATCH($G$41&amp;"_"&amp;$H$41,List2!$A$19:$A$54,0)+17,1,1,COUNTA(OFFSET(List2!$A$1,MATCH($G$41&amp;"_"&amp;$H$41,List2!$A$19:$A$54,0)+17,0,1,255))-1)</xm:f>
          </x14:formula1>
          <xm:sqref>I41</xm:sqref>
        </x14:dataValidation>
        <x14:dataValidation type="list" allowBlank="1" showInputMessage="1" showErrorMessage="1" xr:uid="{4162A8BA-1308-4E79-BF4C-7A580412A11F}">
          <x14:formula1>
            <xm:f>OFFSET(List2!$A$1,MATCH($G$42,List2!$A$2:$A$18,0),1,1,COUNTA(OFFSET(List2!$A$1,MATCH($G$42,List2!$A$2:$A$18,0),0,1,255))-1)</xm:f>
          </x14:formula1>
          <xm:sqref>H42</xm:sqref>
        </x14:dataValidation>
        <x14:dataValidation type="list" allowBlank="1" showInputMessage="1" showErrorMessage="1" xr:uid="{D8AA1772-F7D4-47D9-BF2E-A5E2828AE0E4}">
          <x14:formula1>
            <xm:f>OFFSET(List2!$A$1,MATCH($G$42&amp;"_"&amp;$H$42,List2!$A$19:$A$54,0)+17,1,1,COUNTA(OFFSET(List2!$A$1,MATCH($G$42&amp;"_"&amp;$H$42,List2!$A$19:$A$54,0)+17,0,1,255))-1)</xm:f>
          </x14:formula1>
          <xm:sqref>I42</xm:sqref>
        </x14:dataValidation>
        <x14:dataValidation type="list" allowBlank="1" showInputMessage="1" showErrorMessage="1" xr:uid="{CD6FE850-7012-42C5-803F-118147506BE9}">
          <x14:formula1>
            <xm:f>OFFSET(List2!$A$1,MATCH($G$43,List2!$A$2:$A$18,0),1,1,COUNTA(OFFSET(List2!$A$1,MATCH($G$43,List2!$A$2:$A$18,0),0,1,255))-1)</xm:f>
          </x14:formula1>
          <xm:sqref>H43</xm:sqref>
        </x14:dataValidation>
        <x14:dataValidation type="list" allowBlank="1" showInputMessage="1" showErrorMessage="1" xr:uid="{2DD135C1-2BD0-4F82-9D5A-103B0E0CED80}">
          <x14:formula1>
            <xm:f>OFFSET(List2!$A$1,MATCH($G$43&amp;"_"&amp;$H$43,List2!$A$19:$A$54,0)+17,1,1,COUNTA(OFFSET(List2!$A$1,MATCH($G$43&amp;"_"&amp;$H$43,List2!$A$19:$A$54,0)+17,0,1,255))-1)</xm:f>
          </x14:formula1>
          <xm:sqref>I43</xm:sqref>
        </x14:dataValidation>
        <x14:dataValidation type="list" allowBlank="1" showInputMessage="1" showErrorMessage="1" xr:uid="{49F308BC-18EE-4F27-845C-F26F353DB3B9}">
          <x14:formula1>
            <xm:f>OFFSET(List2!$A$1,MATCH($G$44,List2!$A$2:$A$18,0),1,1,COUNTA(OFFSET(List2!$A$1,MATCH($G$44,List2!$A$2:$A$18,0),0,1,255))-1)</xm:f>
          </x14:formula1>
          <xm:sqref>H44</xm:sqref>
        </x14:dataValidation>
        <x14:dataValidation type="list" allowBlank="1" showInputMessage="1" showErrorMessage="1" xr:uid="{66E3882A-F4ED-453C-BAA3-773434B3F4AB}">
          <x14:formula1>
            <xm:f>OFFSET(List2!$A$1,MATCH($G$44&amp;"_"&amp;$H$44,List2!$A$19:$A$54,0)+17,1,1,COUNTA(OFFSET(List2!$A$1,MATCH($G$44&amp;"_"&amp;$H$44,List2!$A$19:$A$54,0)+17,0,1,255))-1)</xm:f>
          </x14:formula1>
          <xm:sqref>I44</xm:sqref>
        </x14:dataValidation>
        <x14:dataValidation type="list" allowBlank="1" showInputMessage="1" showErrorMessage="1" xr:uid="{D5C93636-796D-4961-A9AE-38FA33E4D7CB}">
          <x14:formula1>
            <xm:f>OFFSET(List2!$A$1,MATCH($G$45,List2!$A$2:$A$18,0),1,1,COUNTA(OFFSET(List2!$A$1,MATCH($G$45,List2!$A$2:$A$18,0),0,1,255))-1)</xm:f>
          </x14:formula1>
          <xm:sqref>H45</xm:sqref>
        </x14:dataValidation>
        <x14:dataValidation type="list" allowBlank="1" showInputMessage="1" showErrorMessage="1" xr:uid="{1B738853-60DF-4E54-91F1-117FF47668B7}">
          <x14:formula1>
            <xm:f>OFFSET(List2!$A$1,MATCH($G$45&amp;"_"&amp;$H$45,List2!$A$19:$A$54,0)+17,1,1,COUNTA(OFFSET(List2!$A$1,MATCH($G$45&amp;"_"&amp;$H$45,List2!$A$19:$A$54,0)+17,0,1,255))-1)</xm:f>
          </x14:formula1>
          <xm:sqref>I45</xm:sqref>
        </x14:dataValidation>
        <x14:dataValidation type="list" allowBlank="1" showInputMessage="1" showErrorMessage="1" xr:uid="{1B4C53EB-D2C0-4D41-9EFD-E1E9904955E3}">
          <x14:formula1>
            <xm:f>OFFSET(List2!$A$1,MATCH($G$46,List2!$A$2:$A$18,0),1,1,COUNTA(OFFSET(List2!$A$1,MATCH($G$46,List2!$A$2:$A$18,0),0,1,255))-1)</xm:f>
          </x14:formula1>
          <xm:sqref>H46</xm:sqref>
        </x14:dataValidation>
        <x14:dataValidation type="list" allowBlank="1" showInputMessage="1" showErrorMessage="1" xr:uid="{ACBDE3A8-0D49-4F40-98F0-F31D43C70B3C}">
          <x14:formula1>
            <xm:f>OFFSET(List2!$A$1,MATCH($G$46&amp;"_"&amp;$H$46,List2!$A$19:$A$54,0)+17,1,1,COUNTA(OFFSET(List2!$A$1,MATCH($G$46&amp;"_"&amp;$H$46,List2!$A$19:$A$54,0)+17,0,1,255))-1)</xm:f>
          </x14:formula1>
          <xm:sqref>I46</xm:sqref>
        </x14:dataValidation>
        <x14:dataValidation type="list" allowBlank="1" showInputMessage="1" showErrorMessage="1" xr:uid="{D3926F47-8FCF-4411-A8D7-F14082AD0ECE}">
          <x14:formula1>
            <xm:f>OFFSET(List2!$A$1,MATCH($G$47,List2!$A$2:$A$18,0),1,1,COUNTA(OFFSET(List2!$A$1,MATCH($G$47,List2!$A$2:$A$18,0),0,1,255))-1)</xm:f>
          </x14:formula1>
          <xm:sqref>H47</xm:sqref>
        </x14:dataValidation>
        <x14:dataValidation type="list" allowBlank="1" showInputMessage="1" showErrorMessage="1" xr:uid="{92F45178-3F58-4460-BFFB-9A62A9013D42}">
          <x14:formula1>
            <xm:f>OFFSET(List2!$A$1,MATCH($G$47&amp;"_"&amp;$H$47,List2!$A$19:$A$54,0)+17,1,1,COUNTA(OFFSET(List2!$A$1,MATCH($G$47&amp;"_"&amp;$H$47,List2!$A$19:$A$54,0)+17,0,1,255))-1)</xm:f>
          </x14:formula1>
          <xm:sqref>I47</xm:sqref>
        </x14:dataValidation>
        <x14:dataValidation type="list" allowBlank="1" showInputMessage="1" showErrorMessage="1" xr:uid="{9463B7D4-ADE8-4960-B205-4422A6032BD0}">
          <x14:formula1>
            <xm:f>OFFSET(List2!$A$1,MATCH($G$48,List2!$A$2:$A$18,0),1,1,COUNTA(OFFSET(List2!$A$1,MATCH($G$48,List2!$A$2:$A$18,0),0,1,255))-1)</xm:f>
          </x14:formula1>
          <xm:sqref>H48</xm:sqref>
        </x14:dataValidation>
        <x14:dataValidation type="list" allowBlank="1" showInputMessage="1" showErrorMessage="1" xr:uid="{676C5D0A-CDBA-4A5C-8EE4-080BC6936707}">
          <x14:formula1>
            <xm:f>OFFSET(List2!$A$1,MATCH($G$48&amp;"_"&amp;$H$48,List2!$A$19:$A$54,0)+17,1,1,COUNTA(OFFSET(List2!$A$1,MATCH($G$48&amp;"_"&amp;$H$48,List2!$A$19:$A$54,0)+17,0,1,255))-1)</xm:f>
          </x14:formula1>
          <xm:sqref>I48</xm:sqref>
        </x14:dataValidation>
        <x14:dataValidation type="list" allowBlank="1" showInputMessage="1" showErrorMessage="1" xr:uid="{E078484E-A6B5-4D6A-991A-EFB14C581233}">
          <x14:formula1>
            <xm:f>OFFSET(List2!$A$1,MATCH($G$49,List2!$A$2:$A$18,0),1,1,COUNTA(OFFSET(List2!$A$1,MATCH($G$49,List2!$A$2:$A$18,0),0,1,255))-1)</xm:f>
          </x14:formula1>
          <xm:sqref>H49</xm:sqref>
        </x14:dataValidation>
        <x14:dataValidation type="list" allowBlank="1" showInputMessage="1" showErrorMessage="1" xr:uid="{CE47EB8A-078A-4D41-88C1-C3CCD0A12DD0}">
          <x14:formula1>
            <xm:f>OFFSET(List2!$A$1,MATCH($G$49&amp;"_"&amp;$H$49,List2!$A$19:$A$54,0)+17,1,1,COUNTA(OFFSET(List2!$A$1,MATCH($G$49&amp;"_"&amp;$H$49,List2!$A$19:$A$54,0)+17,0,1,255))-1)</xm:f>
          </x14:formula1>
          <xm:sqref>I49</xm:sqref>
        </x14:dataValidation>
        <x14:dataValidation type="list" allowBlank="1" showInputMessage="1" showErrorMessage="1" xr:uid="{34EF5144-7B70-4CBD-9795-D762738B56E6}">
          <x14:formula1>
            <xm:f>OFFSET(List2!$A$1,MATCH($G$50,List2!$A$2:$A$18,0),1,1,COUNTA(OFFSET(List2!$A$1,MATCH($G$50,List2!$A$2:$A$18,0),0,1,255))-1)</xm:f>
          </x14:formula1>
          <xm:sqref>H50</xm:sqref>
        </x14:dataValidation>
        <x14:dataValidation type="list" allowBlank="1" showInputMessage="1" showErrorMessage="1" xr:uid="{4F7725B0-01EA-47F8-A289-893C3072E78C}">
          <x14:formula1>
            <xm:f>OFFSET(List2!$A$1,MATCH($G$50&amp;"_"&amp;$H$50,List2!$A$19:$A$54,0)+17,1,1,COUNTA(OFFSET(List2!$A$1,MATCH($G$50&amp;"_"&amp;$H$50,List2!$A$19:$A$54,0)+17,0,1,255))-1)</xm:f>
          </x14:formula1>
          <xm:sqref>I50</xm:sqref>
        </x14:dataValidation>
        <x14:dataValidation type="list" allowBlank="1" showInputMessage="1" showErrorMessage="1" xr:uid="{DD217704-9AA9-4FF0-9755-70A951F7E325}">
          <x14:formula1>
            <xm:f>OFFSET(List2!$A$1,MATCH($G$51,List2!$A$2:$A$18,0),1,1,COUNTA(OFFSET(List2!$A$1,MATCH($G$51,List2!$A$2:$A$18,0),0,1,255))-1)</xm:f>
          </x14:formula1>
          <xm:sqref>H51</xm:sqref>
        </x14:dataValidation>
        <x14:dataValidation type="list" allowBlank="1" showInputMessage="1" showErrorMessage="1" xr:uid="{C68A976D-BC4C-4C02-BD47-ECB2B8A72C6A}">
          <x14:formula1>
            <xm:f>OFFSET(List2!$A$1,MATCH($G$51&amp;"_"&amp;$H$51,List2!$A$19:$A$54,0)+17,1,1,COUNTA(OFFSET(List2!$A$1,MATCH($G$51&amp;"_"&amp;$H$51,List2!$A$19:$A$54,0)+17,0,1,255))-1)</xm:f>
          </x14:formula1>
          <xm:sqref>I51</xm:sqref>
        </x14:dataValidation>
        <x14:dataValidation type="list" allowBlank="1" showInputMessage="1" showErrorMessage="1" xr:uid="{C9F815FE-3251-4609-B38C-F4D79BCD6905}">
          <x14:formula1>
            <xm:f>OFFSET(List2!$A$1,MATCH($G$52,List2!$A$2:$A$18,0),1,1,COUNTA(OFFSET(List2!$A$1,MATCH($G$52,List2!$A$2:$A$18,0),0,1,255))-1)</xm:f>
          </x14:formula1>
          <xm:sqref>H52</xm:sqref>
        </x14:dataValidation>
        <x14:dataValidation type="list" allowBlank="1" showInputMessage="1" showErrorMessage="1" xr:uid="{15814A1D-1FE2-4974-BABB-60D2D2892461}">
          <x14:formula1>
            <xm:f>OFFSET(List2!$A$1,MATCH($G$52&amp;"_"&amp;$H$52,List2!$A$19:$A$54,0)+17,1,1,COUNTA(OFFSET(List2!$A$1,MATCH($G$52&amp;"_"&amp;$H$52,List2!$A$19:$A$54,0)+17,0,1,255))-1)</xm:f>
          </x14:formula1>
          <xm:sqref>I52</xm:sqref>
        </x14:dataValidation>
        <x14:dataValidation type="list" allowBlank="1" showInputMessage="1" showErrorMessage="1" xr:uid="{6E095D3D-4865-47BC-B496-A3E5435E896B}">
          <x14:formula1>
            <xm:f>OFFSET(List2!$A$1,MATCH($G$53,List2!$A$2:$A$18,0),1,1,COUNTA(OFFSET(List2!$A$1,MATCH($G$53,List2!$A$2:$A$18,0),0,1,255))-1)</xm:f>
          </x14:formula1>
          <xm:sqref>H53</xm:sqref>
        </x14:dataValidation>
        <x14:dataValidation type="list" allowBlank="1" showInputMessage="1" showErrorMessage="1" xr:uid="{9297A6F4-E590-4E20-90C6-6D8D179372D4}">
          <x14:formula1>
            <xm:f>OFFSET(List2!$A$1,MATCH($G$53&amp;"_"&amp;$H$53,List2!$A$19:$A$54,0)+17,1,1,COUNTA(OFFSET(List2!$A$1,MATCH($G$53&amp;"_"&amp;$H$53,List2!$A$19:$A$54,0)+17,0,1,255))-1)</xm:f>
          </x14:formula1>
          <xm:sqref>I53</xm:sqref>
        </x14:dataValidation>
        <x14:dataValidation type="list" allowBlank="1" showInputMessage="1" showErrorMessage="1" xr:uid="{16E75354-FDD6-45F9-ABE8-5C638F6293F4}">
          <x14:formula1>
            <xm:f>OFFSET(List2!$A$1,MATCH($G$54,List2!$A$2:$A$18,0),1,1,COUNTA(OFFSET(List2!$A$1,MATCH($G$54,List2!$A$2:$A$18,0),0,1,255))-1)</xm:f>
          </x14:formula1>
          <xm:sqref>H54</xm:sqref>
        </x14:dataValidation>
        <x14:dataValidation type="list" allowBlank="1" showInputMessage="1" showErrorMessage="1" xr:uid="{EF2C4682-8080-4826-8536-4F2BD9D03925}">
          <x14:formula1>
            <xm:f>OFFSET(List2!$A$1,MATCH($G$54&amp;"_"&amp;$H$54,List2!$A$19:$A$54,0)+17,1,1,COUNTA(OFFSET(List2!$A$1,MATCH($G$54&amp;"_"&amp;$H$54,List2!$A$19:$A$54,0)+17,0,1,255))-1)</xm:f>
          </x14:formula1>
          <xm:sqref>I54</xm:sqref>
        </x14:dataValidation>
        <x14:dataValidation type="list" allowBlank="1" showInputMessage="1" showErrorMessage="1" xr:uid="{5E8BD5F6-D901-4ECD-9E36-E4DCE2FB74E6}">
          <x14:formula1>
            <xm:f>OFFSET(List2!$A$1,MATCH($G$55,List2!$A$2:$A$18,0),1,1,COUNTA(OFFSET(List2!$A$1,MATCH($G$55,List2!$A$2:$A$18,0),0,1,255))-1)</xm:f>
          </x14:formula1>
          <xm:sqref>H55</xm:sqref>
        </x14:dataValidation>
        <x14:dataValidation type="list" allowBlank="1" showInputMessage="1" showErrorMessage="1" xr:uid="{49080C7B-6AE9-44D7-A7AA-08E91237AA54}">
          <x14:formula1>
            <xm:f>OFFSET(List2!$A$1,MATCH($G$55&amp;"_"&amp;$H$55,List2!$A$19:$A$54,0)+17,1,1,COUNTA(OFFSET(List2!$A$1,MATCH($G$55&amp;"_"&amp;$H$55,List2!$A$19:$A$54,0)+17,0,1,255))-1)</xm:f>
          </x14:formula1>
          <xm:sqref>I55</xm:sqref>
        </x14:dataValidation>
        <x14:dataValidation type="list" allowBlank="1" showInputMessage="1" showErrorMessage="1" xr:uid="{FE522D65-8CC0-407D-B4BB-1BC9879973DD}">
          <x14:formula1>
            <xm:f>OFFSET(List2!$A$1,MATCH($G$56,List2!$A$2:$A$18,0),1,1,COUNTA(OFFSET(List2!$A$1,MATCH($G$56,List2!$A$2:$A$18,0),0,1,255))-1)</xm:f>
          </x14:formula1>
          <xm:sqref>H56</xm:sqref>
        </x14:dataValidation>
        <x14:dataValidation type="list" allowBlank="1" showInputMessage="1" showErrorMessage="1" xr:uid="{BC8DDDFA-3A4A-4391-93A1-F2CF8DD6B615}">
          <x14:formula1>
            <xm:f>OFFSET(List2!$A$1,MATCH($G$56&amp;"_"&amp;$H$56,List2!$A$19:$A$54,0)+17,1,1,COUNTA(OFFSET(List2!$A$1,MATCH($G$56&amp;"_"&amp;$H$56,List2!$A$19:$A$54,0)+17,0,1,255))-1)</xm:f>
          </x14:formula1>
          <xm:sqref>I56</xm:sqref>
        </x14:dataValidation>
        <x14:dataValidation type="list" allowBlank="1" showInputMessage="1" showErrorMessage="1" xr:uid="{25F32EDB-AE5D-44B6-A3B0-BBC65C1F7D78}">
          <x14:formula1>
            <xm:f>OFFSET(List2!$A$1,MATCH($G$57,List2!$A$2:$A$18,0),1,1,COUNTA(OFFSET(List2!$A$1,MATCH($G$57,List2!$A$2:$A$18,0),0,1,255))-1)</xm:f>
          </x14:formula1>
          <xm:sqref>H57</xm:sqref>
        </x14:dataValidation>
        <x14:dataValidation type="list" allowBlank="1" showInputMessage="1" showErrorMessage="1" xr:uid="{1D8522DD-12DE-49C3-80AE-14019404BC6D}">
          <x14:formula1>
            <xm:f>OFFSET(List2!$A$1,MATCH($G$57&amp;"_"&amp;$H$57,List2!$A$19:$A$54,0)+17,1,1,COUNTA(OFFSET(List2!$A$1,MATCH($G$57&amp;"_"&amp;$H$57,List2!$A$19:$A$54,0)+17,0,1,255))-1)</xm:f>
          </x14:formula1>
          <xm:sqref>I57</xm:sqref>
        </x14:dataValidation>
        <x14:dataValidation type="list" allowBlank="1" showInputMessage="1" showErrorMessage="1" xr:uid="{F2F23347-4B4C-4257-AD66-E65B6663E417}">
          <x14:formula1>
            <xm:f>OFFSET(List2!$A$1,MATCH($G$58,List2!$A$2:$A$18,0),1,1,COUNTA(OFFSET(List2!$A$1,MATCH($G$58,List2!$A$2:$A$18,0),0,1,255))-1)</xm:f>
          </x14:formula1>
          <xm:sqref>H58</xm:sqref>
        </x14:dataValidation>
        <x14:dataValidation type="list" allowBlank="1" showInputMessage="1" showErrorMessage="1" xr:uid="{8942D77C-B71F-4794-AE2A-C72060B51A52}">
          <x14:formula1>
            <xm:f>OFFSET(List2!$A$1,MATCH($G$58&amp;"_"&amp;$H$58,List2!$A$19:$A$54,0)+17,1,1,COUNTA(OFFSET(List2!$A$1,MATCH($G$58&amp;"_"&amp;$H$58,List2!$A$19:$A$54,0)+17,0,1,255))-1)</xm:f>
          </x14:formula1>
          <xm:sqref>I58</xm:sqref>
        </x14:dataValidation>
        <x14:dataValidation type="list" allowBlank="1" showInputMessage="1" showErrorMessage="1" xr:uid="{8ABAD984-64F5-4B19-B296-38A67444CD95}">
          <x14:formula1>
            <xm:f>OFFSET(List2!$A$1,MATCH($G$59,List2!$A$2:$A$18,0),1,1,COUNTA(OFFSET(List2!$A$1,MATCH($G$59,List2!$A$2:$A$18,0),0,1,255))-1)</xm:f>
          </x14:formula1>
          <xm:sqref>H59</xm:sqref>
        </x14:dataValidation>
        <x14:dataValidation type="list" allowBlank="1" showInputMessage="1" showErrorMessage="1" xr:uid="{6F364EE3-3DE8-4D4D-B9D8-4938C2BEA5B2}">
          <x14:formula1>
            <xm:f>OFFSET(List2!$A$1,MATCH($G$59&amp;"_"&amp;$H$59,List2!$A$19:$A$54,0)+17,1,1,COUNTA(OFFSET(List2!$A$1,MATCH($G$59&amp;"_"&amp;$H$59,List2!$A$19:$A$54,0)+17,0,1,255))-1)</xm:f>
          </x14:formula1>
          <xm:sqref>I59</xm:sqref>
        </x14:dataValidation>
        <x14:dataValidation type="list" allowBlank="1" showInputMessage="1" showErrorMessage="1" xr:uid="{A3AABF5D-3905-415D-AC74-CFB8A1A9CF0C}">
          <x14:formula1>
            <xm:f>OFFSET(List2!$A$1,MATCH($G$60,List2!$A$2:$A$18,0),1,1,COUNTA(OFFSET(List2!$A$1,MATCH($G$60,List2!$A$2:$A$18,0),0,1,255))-1)</xm:f>
          </x14:formula1>
          <xm:sqref>H60</xm:sqref>
        </x14:dataValidation>
        <x14:dataValidation type="list" allowBlank="1" showInputMessage="1" showErrorMessage="1" xr:uid="{45826A61-CBC9-4048-8166-A52CC90FB85B}">
          <x14:formula1>
            <xm:f>OFFSET(List2!$A$1,MATCH($G$60&amp;"_"&amp;$H$60,List2!$A$19:$A$54,0)+17,1,1,COUNTA(OFFSET(List2!$A$1,MATCH($G$60&amp;"_"&amp;$H$60,List2!$A$19:$A$54,0)+17,0,1,255))-1)</xm:f>
          </x14:formula1>
          <xm:sqref>I60</xm:sqref>
        </x14:dataValidation>
        <x14:dataValidation type="list" allowBlank="1" showInputMessage="1" showErrorMessage="1" xr:uid="{3757B172-237A-4D42-92FB-BD7B78A616B5}">
          <x14:formula1>
            <xm:f>OFFSET(List2!$A$1,MATCH($G$61,List2!$A$2:$A$18,0),1,1,COUNTA(OFFSET(List2!$A$1,MATCH($G$61,List2!$A$2:$A$18,0),0,1,255))-1)</xm:f>
          </x14:formula1>
          <xm:sqref>H61</xm:sqref>
        </x14:dataValidation>
        <x14:dataValidation type="list" allowBlank="1" showInputMessage="1" showErrorMessage="1" xr:uid="{2ED03470-4AE3-45EB-A29C-C09F1F318960}">
          <x14:formula1>
            <xm:f>OFFSET(List2!$A$1,MATCH($G$61&amp;"_"&amp;$H$61,List2!$A$19:$A$54,0)+17,1,1,COUNTA(OFFSET(List2!$A$1,MATCH($G$61&amp;"_"&amp;$H$61,List2!$A$19:$A$54,0)+17,0,1,255))-1)</xm:f>
          </x14:formula1>
          <xm:sqref>I61</xm:sqref>
        </x14:dataValidation>
        <x14:dataValidation type="list" allowBlank="1" showInputMessage="1" showErrorMessage="1" xr:uid="{81BAAD0D-987A-43A7-8DE7-B10AA4B14142}">
          <x14:formula1>
            <xm:f>OFFSET(List2!$A$1,MATCH($G$62,List2!$A$2:$A$18,0),1,1,COUNTA(OFFSET(List2!$A$1,MATCH($G$62,List2!$A$2:$A$18,0),0,1,255))-1)</xm:f>
          </x14:formula1>
          <xm:sqref>H62</xm:sqref>
        </x14:dataValidation>
        <x14:dataValidation type="list" allowBlank="1" showInputMessage="1" showErrorMessage="1" xr:uid="{AB25704B-5787-46E2-BED3-10C7687550B2}">
          <x14:formula1>
            <xm:f>OFFSET(List2!$A$1,MATCH($G$62&amp;"_"&amp;$H$62,List2!$A$19:$A$54,0)+17,1,1,COUNTA(OFFSET(List2!$A$1,MATCH($G$62&amp;"_"&amp;$H$62,List2!$A$19:$A$54,0)+17,0,1,255))-1)</xm:f>
          </x14:formula1>
          <xm:sqref>I62</xm:sqref>
        </x14:dataValidation>
        <x14:dataValidation type="list" allowBlank="1" showInputMessage="1" showErrorMessage="1" xr:uid="{D00EFDAC-F190-42F5-A201-4E38032EEB83}">
          <x14:formula1>
            <xm:f>OFFSET(List2!$A$1,MATCH($G$63,List2!$A$2:$A$18,0),1,1,COUNTA(OFFSET(List2!$A$1,MATCH($G$63,List2!$A$2:$A$18,0),0,1,255))-1)</xm:f>
          </x14:formula1>
          <xm:sqref>H63</xm:sqref>
        </x14:dataValidation>
        <x14:dataValidation type="list" allowBlank="1" showInputMessage="1" showErrorMessage="1" xr:uid="{D28728A4-34A3-496F-BA08-131757351883}">
          <x14:formula1>
            <xm:f>OFFSET(List2!$A$1,MATCH($G$63&amp;"_"&amp;$H$63,List2!$A$19:$A$54,0)+17,1,1,COUNTA(OFFSET(List2!$A$1,MATCH($G$63&amp;"_"&amp;$H$63,List2!$A$19:$A$54,0)+17,0,1,255))-1)</xm:f>
          </x14:formula1>
          <xm:sqref>I63</xm:sqref>
        </x14:dataValidation>
        <x14:dataValidation type="list" allowBlank="1" showInputMessage="1" showErrorMessage="1" xr:uid="{73EED748-E0B4-4209-A1F7-BFF2EA879C2F}">
          <x14:formula1>
            <xm:f>OFFSET(List2!$A$1,MATCH($G$64,List2!$A$2:$A$18,0),1,1,COUNTA(OFFSET(List2!$A$1,MATCH($G$64,List2!$A$2:$A$18,0),0,1,255))-1)</xm:f>
          </x14:formula1>
          <xm:sqref>H64</xm:sqref>
        </x14:dataValidation>
        <x14:dataValidation type="list" allowBlank="1" showInputMessage="1" showErrorMessage="1" xr:uid="{E8AB7256-5B1C-47A7-AFD7-12459E70DD74}">
          <x14:formula1>
            <xm:f>OFFSET(List2!$A$1,MATCH($G$64&amp;"_"&amp;$H$64,List2!$A$19:$A$54,0)+17,1,1,COUNTA(OFFSET(List2!$A$1,MATCH($G$64&amp;"_"&amp;$H$64,List2!$A$19:$A$54,0)+17,0,1,255))-1)</xm:f>
          </x14:formula1>
          <xm:sqref>I64</xm:sqref>
        </x14:dataValidation>
        <x14:dataValidation type="list" allowBlank="1" showInputMessage="1" showErrorMessage="1" xr:uid="{19CC98F1-929F-4E3C-B64C-4F2943FB8FE1}">
          <x14:formula1>
            <xm:f>OFFSET(List2!$A$1,MATCH($G$65,List2!$A$2:$A$18,0),1,1,COUNTA(OFFSET(List2!$A$1,MATCH($G$65,List2!$A$2:$A$18,0),0,1,255))-1)</xm:f>
          </x14:formula1>
          <xm:sqref>H65</xm:sqref>
        </x14:dataValidation>
        <x14:dataValidation type="list" allowBlank="1" showInputMessage="1" showErrorMessage="1" xr:uid="{10DFD7E5-FA31-4760-A0DA-E610F12967C1}">
          <x14:formula1>
            <xm:f>OFFSET(List2!$A$1,MATCH($G$65&amp;"_"&amp;$H$65,List2!$A$19:$A$54,0)+17,1,1,COUNTA(OFFSET(List2!$A$1,MATCH($G$65&amp;"_"&amp;$H$65,List2!$A$19:$A$54,0)+17,0,1,255))-1)</xm:f>
          </x14:formula1>
          <xm:sqref>I65</xm:sqref>
        </x14:dataValidation>
        <x14:dataValidation type="list" allowBlank="1" showInputMessage="1" showErrorMessage="1" xr:uid="{B49C3EB8-9D4B-4177-8681-5A348C703DEB}">
          <x14:formula1>
            <xm:f>OFFSET(List2!$A$1,MATCH($G$66,List2!$A$2:$A$18,0),1,1,COUNTA(OFFSET(List2!$A$1,MATCH($G$66,List2!$A$2:$A$18,0),0,1,255))-1)</xm:f>
          </x14:formula1>
          <xm:sqref>H66</xm:sqref>
        </x14:dataValidation>
        <x14:dataValidation type="list" allowBlank="1" showInputMessage="1" showErrorMessage="1" xr:uid="{AA6305B7-61C9-4E05-80E5-1E2BFB6E4922}">
          <x14:formula1>
            <xm:f>OFFSET(List2!$A$1,MATCH($G$66&amp;"_"&amp;$H$66,List2!$A$19:$A$54,0)+17,1,1,COUNTA(OFFSET(List2!$A$1,MATCH($G$66&amp;"_"&amp;$H$66,List2!$A$19:$A$54,0)+17,0,1,255))-1)</xm:f>
          </x14:formula1>
          <xm:sqref>I66</xm:sqref>
        </x14:dataValidation>
        <x14:dataValidation type="list" allowBlank="1" showInputMessage="1" showErrorMessage="1" xr:uid="{3A5AFFCD-2263-4E23-A5BF-840D5BF17F13}">
          <x14:formula1>
            <xm:f>OFFSET(List2!$A$1,MATCH($G$67,List2!$A$2:$A$18,0),1,1,COUNTA(OFFSET(List2!$A$1,MATCH($G$67,List2!$A$2:$A$18,0),0,1,255))-1)</xm:f>
          </x14:formula1>
          <xm:sqref>H67</xm:sqref>
        </x14:dataValidation>
        <x14:dataValidation type="list" allowBlank="1" showInputMessage="1" showErrorMessage="1" xr:uid="{7839BCE0-74EF-4F3C-B8ED-30C82C9FE3AD}">
          <x14:formula1>
            <xm:f>OFFSET(List2!$A$1,MATCH($G$67&amp;"_"&amp;$H$67,List2!$A$19:$A$54,0)+17,1,1,COUNTA(OFFSET(List2!$A$1,MATCH($G$67&amp;"_"&amp;$H$67,List2!$A$19:$A$54,0)+17,0,1,255))-1)</xm:f>
          </x14:formula1>
          <xm:sqref>I67</xm:sqref>
        </x14:dataValidation>
        <x14:dataValidation type="list" allowBlank="1" showInputMessage="1" showErrorMessage="1" xr:uid="{77F0B660-047B-4467-8566-6A728219DF24}">
          <x14:formula1>
            <xm:f>OFFSET(List2!$A$1,MATCH($G$68,List2!$A$2:$A$18,0),1,1,COUNTA(OFFSET(List2!$A$1,MATCH($G$68,List2!$A$2:$A$18,0),0,1,255))-1)</xm:f>
          </x14:formula1>
          <xm:sqref>H68</xm:sqref>
        </x14:dataValidation>
        <x14:dataValidation type="list" allowBlank="1" showInputMessage="1" showErrorMessage="1" xr:uid="{6CCC6E74-38E4-4F2A-9440-FAD1B72B9BAA}">
          <x14:formula1>
            <xm:f>OFFSET(List2!$A$1,MATCH($G$68&amp;"_"&amp;$H$68,List2!$A$19:$A$54,0)+17,1,1,COUNTA(OFFSET(List2!$A$1,MATCH($G$68&amp;"_"&amp;$H$68,List2!$A$19:$A$54,0)+17,0,1,255))-1)</xm:f>
          </x14:formula1>
          <xm:sqref>I68</xm:sqref>
        </x14:dataValidation>
        <x14:dataValidation type="list" allowBlank="1" showInputMessage="1" showErrorMessage="1" xr:uid="{AC9E78AA-DEF5-4607-B1F2-1B5AA9CFB517}">
          <x14:formula1>
            <xm:f>OFFSET(List2!$A$1,MATCH($G$69,List2!$A$2:$A$18,0),1,1,COUNTA(OFFSET(List2!$A$1,MATCH($G$69,List2!$A$2:$A$18,0),0,1,255))-1)</xm:f>
          </x14:formula1>
          <xm:sqref>H69</xm:sqref>
        </x14:dataValidation>
        <x14:dataValidation type="list" allowBlank="1" showInputMessage="1" showErrorMessage="1" xr:uid="{6674338C-DE2B-4AA4-8D2A-51ED19488C6E}">
          <x14:formula1>
            <xm:f>OFFSET(List2!$A$1,MATCH($G$69&amp;"_"&amp;$H$69,List2!$A$19:$A$54,0)+17,1,1,COUNTA(OFFSET(List2!$A$1,MATCH($G$69&amp;"_"&amp;$H$69,List2!$A$19:$A$54,0)+17,0,1,255))-1)</xm:f>
          </x14:formula1>
          <xm:sqref>I69</xm:sqref>
        </x14:dataValidation>
        <x14:dataValidation type="list" allowBlank="1" showInputMessage="1" showErrorMessage="1" xr:uid="{B5B91267-3C78-41D6-9584-689198916679}">
          <x14:formula1>
            <xm:f>OFFSET(List2!$A$1,MATCH($G$70,List2!$A$2:$A$18,0),1,1,COUNTA(OFFSET(List2!$A$1,MATCH($G$70,List2!$A$2:$A$18,0),0,1,255))-1)</xm:f>
          </x14:formula1>
          <xm:sqref>H70</xm:sqref>
        </x14:dataValidation>
        <x14:dataValidation type="list" allowBlank="1" showInputMessage="1" showErrorMessage="1" xr:uid="{A26E6C90-CB96-407B-AD38-C0FE2AAA94B0}">
          <x14:formula1>
            <xm:f>OFFSET(List2!$A$1,MATCH($G$70&amp;"_"&amp;$H$70,List2!$A$19:$A$54,0)+17,1,1,COUNTA(OFFSET(List2!$A$1,MATCH($G$70&amp;"_"&amp;$H$70,List2!$A$19:$A$54,0)+17,0,1,255))-1)</xm:f>
          </x14:formula1>
          <xm:sqref>I70</xm:sqref>
        </x14:dataValidation>
        <x14:dataValidation type="list" allowBlank="1" showInputMessage="1" showErrorMessage="1" xr:uid="{E6369BE4-DD8A-470F-A8F4-42D1AF2FA8F0}">
          <x14:formula1>
            <xm:f>OFFSET(List2!$A$1,MATCH($G$71,List2!$A$2:$A$18,0),1,1,COUNTA(OFFSET(List2!$A$1,MATCH($G$71,List2!$A$2:$A$18,0),0,1,255))-1)</xm:f>
          </x14:formula1>
          <xm:sqref>H71</xm:sqref>
        </x14:dataValidation>
        <x14:dataValidation type="list" allowBlank="1" showInputMessage="1" showErrorMessage="1" xr:uid="{CD50F7F1-384B-4F39-B82B-CA81C4B8C415}">
          <x14:formula1>
            <xm:f>OFFSET(List2!$A$1,MATCH($G$71&amp;"_"&amp;$H$71,List2!$A$19:$A$54,0)+17,1,1,COUNTA(OFFSET(List2!$A$1,MATCH($G$71&amp;"_"&amp;$H$71,List2!$A$19:$A$54,0)+17,0,1,255))-1)</xm:f>
          </x14:formula1>
          <xm:sqref>I71</xm:sqref>
        </x14:dataValidation>
        <x14:dataValidation type="list" allowBlank="1" showInputMessage="1" showErrorMessage="1" xr:uid="{DCAB4740-54AB-49C7-A0E0-1D2ED60107B3}">
          <x14:formula1>
            <xm:f>OFFSET(List2!$A$1,MATCH($G$72,List2!$A$2:$A$18,0),1,1,COUNTA(OFFSET(List2!$A$1,MATCH($G$72,List2!$A$2:$A$18,0),0,1,255))-1)</xm:f>
          </x14:formula1>
          <xm:sqref>H72</xm:sqref>
        </x14:dataValidation>
        <x14:dataValidation type="list" allowBlank="1" showInputMessage="1" showErrorMessage="1" xr:uid="{6EE8104B-0AA9-4DFB-BF0F-D0D093E0ED96}">
          <x14:formula1>
            <xm:f>OFFSET(List2!$A$1,MATCH($G$72&amp;"_"&amp;$H$72,List2!$A$19:$A$54,0)+17,1,1,COUNTA(OFFSET(List2!$A$1,MATCH($G$72&amp;"_"&amp;$H$72,List2!$A$19:$A$54,0)+17,0,1,255))-1)</xm:f>
          </x14:formula1>
          <xm:sqref>I72</xm:sqref>
        </x14:dataValidation>
        <x14:dataValidation type="list" allowBlank="1" showInputMessage="1" showErrorMessage="1" xr:uid="{8496D48E-83FC-45F8-92F4-1C109F0102D1}">
          <x14:formula1>
            <xm:f>OFFSET(List2!$A$1,MATCH($G$73,List2!$A$2:$A$18,0),1,1,COUNTA(OFFSET(List2!$A$1,MATCH($G$73,List2!$A$2:$A$18,0),0,1,255))-1)</xm:f>
          </x14:formula1>
          <xm:sqref>H73</xm:sqref>
        </x14:dataValidation>
        <x14:dataValidation type="list" allowBlank="1" showInputMessage="1" showErrorMessage="1" xr:uid="{E4E490A3-4E13-4ED9-A013-62A72632AE53}">
          <x14:formula1>
            <xm:f>OFFSET(List2!$A$1,MATCH($G$73&amp;"_"&amp;$H$73,List2!$A$19:$A$54,0)+17,1,1,COUNTA(OFFSET(List2!$A$1,MATCH($G$73&amp;"_"&amp;$H$73,List2!$A$19:$A$54,0)+17,0,1,255))-1)</xm:f>
          </x14:formula1>
          <xm:sqref>I73</xm:sqref>
        </x14:dataValidation>
        <x14:dataValidation type="list" allowBlank="1" showInputMessage="1" showErrorMessage="1" xr:uid="{BAECCA10-5659-4D06-B109-F1F26C6C86F1}">
          <x14:formula1>
            <xm:f>OFFSET(List2!$A$1,MATCH($G$74,List2!$A$2:$A$18,0),1,1,COUNTA(OFFSET(List2!$A$1,MATCH($G$74,List2!$A$2:$A$18,0),0,1,255))-1)</xm:f>
          </x14:formula1>
          <xm:sqref>H74</xm:sqref>
        </x14:dataValidation>
        <x14:dataValidation type="list" allowBlank="1" showInputMessage="1" showErrorMessage="1" xr:uid="{82A183E3-A649-40BD-B6B6-E12E7E9BCFF0}">
          <x14:formula1>
            <xm:f>OFFSET(List2!$A$1,MATCH($G$74&amp;"_"&amp;$H$74,List2!$A$19:$A$54,0)+17,1,1,COUNTA(OFFSET(List2!$A$1,MATCH($G$74&amp;"_"&amp;$H$74,List2!$A$19:$A$54,0)+17,0,1,255))-1)</xm:f>
          </x14:formula1>
          <xm:sqref>I74</xm:sqref>
        </x14:dataValidation>
        <x14:dataValidation type="list" allowBlank="1" showInputMessage="1" showErrorMessage="1" xr:uid="{044D0F31-5784-453A-ACB7-053244F29E05}">
          <x14:formula1>
            <xm:f>OFFSET(List2!$A$1,MATCH($G$75,List2!$A$2:$A$18,0),1,1,COUNTA(OFFSET(List2!$A$1,MATCH($G$75,List2!$A$2:$A$18,0),0,1,255))-1)</xm:f>
          </x14:formula1>
          <xm:sqref>H75</xm:sqref>
        </x14:dataValidation>
        <x14:dataValidation type="list" allowBlank="1" showInputMessage="1" showErrorMessage="1" xr:uid="{23728F76-5F92-4372-8DB1-BF2330751B32}">
          <x14:formula1>
            <xm:f>OFFSET(List2!$A$1,MATCH($G$75&amp;"_"&amp;$H$75,List2!$A$19:$A$54,0)+17,1,1,COUNTA(OFFSET(List2!$A$1,MATCH($G$75&amp;"_"&amp;$H$75,List2!$A$19:$A$54,0)+17,0,1,255))-1)</xm:f>
          </x14:formula1>
          <xm:sqref>I75</xm:sqref>
        </x14:dataValidation>
        <x14:dataValidation type="list" allowBlank="1" showInputMessage="1" showErrorMessage="1" xr:uid="{E76FC167-29EE-439A-B25A-41FD597B024D}">
          <x14:formula1>
            <xm:f>OFFSET(List2!$A$1,MATCH($G$76,List2!$A$2:$A$18,0),1,1,COUNTA(OFFSET(List2!$A$1,MATCH($G$76,List2!$A$2:$A$18,0),0,1,255))-1)</xm:f>
          </x14:formula1>
          <xm:sqref>H76</xm:sqref>
        </x14:dataValidation>
        <x14:dataValidation type="list" allowBlank="1" showInputMessage="1" showErrorMessage="1" xr:uid="{036FBC8E-A5C6-4288-BEA3-D402E173EA1C}">
          <x14:formula1>
            <xm:f>OFFSET(List2!$A$1,MATCH($G$76&amp;"_"&amp;$H$76,List2!$A$19:$A$54,0)+17,1,1,COUNTA(OFFSET(List2!$A$1,MATCH($G$76&amp;"_"&amp;$H$76,List2!$A$19:$A$54,0)+17,0,1,255))-1)</xm:f>
          </x14:formula1>
          <xm:sqref>I76</xm:sqref>
        </x14:dataValidation>
        <x14:dataValidation type="list" allowBlank="1" showInputMessage="1" showErrorMessage="1" xr:uid="{0D253AF9-65CD-4787-813B-641733B73708}">
          <x14:formula1>
            <xm:f>OFFSET(List2!$A$1,MATCH($G$77,List2!$A$2:$A$18,0),1,1,COUNTA(OFFSET(List2!$A$1,MATCH($G$77,List2!$A$2:$A$18,0),0,1,255))-1)</xm:f>
          </x14:formula1>
          <xm:sqref>H77</xm:sqref>
        </x14:dataValidation>
        <x14:dataValidation type="list" allowBlank="1" showInputMessage="1" showErrorMessage="1" xr:uid="{4BA36AFD-2884-410A-A653-A22EE476EAA2}">
          <x14:formula1>
            <xm:f>OFFSET(List2!$A$1,MATCH($G$77&amp;"_"&amp;$H$77,List2!$A$19:$A$54,0)+17,1,1,COUNTA(OFFSET(List2!$A$1,MATCH($G$77&amp;"_"&amp;$H$77,List2!$A$19:$A$54,0)+17,0,1,255))-1)</xm:f>
          </x14:formula1>
          <xm:sqref>I77</xm:sqref>
        </x14:dataValidation>
        <x14:dataValidation type="list" allowBlank="1" showInputMessage="1" showErrorMessage="1" xr:uid="{2A6E9483-3626-40F1-9DB3-00FC144B8E93}">
          <x14:formula1>
            <xm:f>OFFSET(List2!$A$1,MATCH($G$78,List2!$A$2:$A$18,0),1,1,COUNTA(OFFSET(List2!$A$1,MATCH($G$78,List2!$A$2:$A$18,0),0,1,255))-1)</xm:f>
          </x14:formula1>
          <xm:sqref>H78</xm:sqref>
        </x14:dataValidation>
        <x14:dataValidation type="list" allowBlank="1" showInputMessage="1" showErrorMessage="1" xr:uid="{01C29F2D-9A3B-4065-BB49-D5EDCC36C38A}">
          <x14:formula1>
            <xm:f>OFFSET(List2!$A$1,MATCH($G$78&amp;"_"&amp;$H$78,List2!$A$19:$A$54,0)+17,1,1,COUNTA(OFFSET(List2!$A$1,MATCH($G$78&amp;"_"&amp;$H$78,List2!$A$19:$A$54,0)+17,0,1,255))-1)</xm:f>
          </x14:formula1>
          <xm:sqref>I78</xm:sqref>
        </x14:dataValidation>
        <x14:dataValidation type="list" allowBlank="1" showInputMessage="1" showErrorMessage="1" xr:uid="{B5A620F9-858D-4DFD-A2E6-548E9811325C}">
          <x14:formula1>
            <xm:f>OFFSET(List2!$A$1,MATCH($G$79,List2!$A$2:$A$18,0),1,1,COUNTA(OFFSET(List2!$A$1,MATCH($G$79,List2!$A$2:$A$18,0),0,1,255))-1)</xm:f>
          </x14:formula1>
          <xm:sqref>H79</xm:sqref>
        </x14:dataValidation>
        <x14:dataValidation type="list" allowBlank="1" showInputMessage="1" showErrorMessage="1" xr:uid="{8A6AA45B-ED65-4C74-B4D0-08496D431054}">
          <x14:formula1>
            <xm:f>OFFSET(List2!$A$1,MATCH($G$79&amp;"_"&amp;$H$79,List2!$A$19:$A$54,0)+17,1,1,COUNTA(OFFSET(List2!$A$1,MATCH($G$79&amp;"_"&amp;$H$79,List2!$A$19:$A$54,0)+17,0,1,255))-1)</xm:f>
          </x14:formula1>
          <xm:sqref>I79</xm:sqref>
        </x14:dataValidation>
        <x14:dataValidation type="list" allowBlank="1" showInputMessage="1" showErrorMessage="1" xr:uid="{925D0C57-2C96-486F-ABCF-3C4D8C76133C}">
          <x14:formula1>
            <xm:f>OFFSET(List2!$A$1,MATCH($G$80,List2!$A$2:$A$18,0),1,1,COUNTA(OFFSET(List2!$A$1,MATCH($G$80,List2!$A$2:$A$18,0),0,1,255))-1)</xm:f>
          </x14:formula1>
          <xm:sqref>H80</xm:sqref>
        </x14:dataValidation>
        <x14:dataValidation type="list" allowBlank="1" showInputMessage="1" showErrorMessage="1" xr:uid="{27C5966B-9653-4E4C-92AE-BF8535891A1F}">
          <x14:formula1>
            <xm:f>OFFSET(List2!$A$1,MATCH($G$80&amp;"_"&amp;$H$80,List2!$A$19:$A$54,0)+17,1,1,COUNTA(OFFSET(List2!$A$1,MATCH($G$80&amp;"_"&amp;$H$80,List2!$A$19:$A$54,0)+17,0,1,255))-1)</xm:f>
          </x14:formula1>
          <xm:sqref>I80</xm:sqref>
        </x14:dataValidation>
        <x14:dataValidation type="list" allowBlank="1" showInputMessage="1" showErrorMessage="1" xr:uid="{996CEFC0-D4FF-4086-8075-399E94F76E5C}">
          <x14:formula1>
            <xm:f>OFFSET(List2!$A$1,MATCH($G$81,List2!$A$2:$A$18,0),1,1,COUNTA(OFFSET(List2!$A$1,MATCH($G$81,List2!$A$2:$A$18,0),0,1,255))-1)</xm:f>
          </x14:formula1>
          <xm:sqref>H81</xm:sqref>
        </x14:dataValidation>
        <x14:dataValidation type="list" allowBlank="1" showInputMessage="1" showErrorMessage="1" xr:uid="{BEF56975-F09D-4E16-BCE2-F1788DCD5297}">
          <x14:formula1>
            <xm:f>OFFSET(List2!$A$1,MATCH($G$81&amp;"_"&amp;$H$81,List2!$A$19:$A$54,0)+17,1,1,COUNTA(OFFSET(List2!$A$1,MATCH($G$81&amp;"_"&amp;$H$81,List2!$A$19:$A$54,0)+17,0,1,255))-1)</xm:f>
          </x14:formula1>
          <xm:sqref>I81</xm:sqref>
        </x14:dataValidation>
        <x14:dataValidation type="list" allowBlank="1" showInputMessage="1" showErrorMessage="1" xr:uid="{6ED269AC-1C52-4BBA-80BE-6AD7F097FC55}">
          <x14:formula1>
            <xm:f>OFFSET(List2!$A$1,MATCH($G$82,List2!$A$2:$A$18,0),1,1,COUNTA(OFFSET(List2!$A$1,MATCH($G$82,List2!$A$2:$A$18,0),0,1,255))-1)</xm:f>
          </x14:formula1>
          <xm:sqref>H82</xm:sqref>
        </x14:dataValidation>
        <x14:dataValidation type="list" allowBlank="1" showInputMessage="1" showErrorMessage="1" xr:uid="{AFC4CBB8-061C-4A25-9C2B-A3AF21EA45C2}">
          <x14:formula1>
            <xm:f>OFFSET(List2!$A$1,MATCH($G$82&amp;"_"&amp;$H$82,List2!$A$19:$A$54,0)+17,1,1,COUNTA(OFFSET(List2!$A$1,MATCH($G$82&amp;"_"&amp;$H$82,List2!$A$19:$A$54,0)+17,0,1,255))-1)</xm:f>
          </x14:formula1>
          <xm:sqref>I82</xm:sqref>
        </x14:dataValidation>
        <x14:dataValidation type="list" allowBlank="1" showInputMessage="1" showErrorMessage="1" xr:uid="{A9D709BC-78FA-4366-9DAD-F036FC0EE46D}">
          <x14:formula1>
            <xm:f>OFFSET(List2!$A$1,MATCH($G$83,List2!$A$2:$A$18,0),1,1,COUNTA(OFFSET(List2!$A$1,MATCH($G$83,List2!$A$2:$A$18,0),0,1,255))-1)</xm:f>
          </x14:formula1>
          <xm:sqref>H83</xm:sqref>
        </x14:dataValidation>
        <x14:dataValidation type="list" allowBlank="1" showInputMessage="1" showErrorMessage="1" xr:uid="{29B967EE-99D6-4AB6-8B3B-0E82B815DC0D}">
          <x14:formula1>
            <xm:f>OFFSET(List2!$A$1,MATCH($G$83&amp;"_"&amp;$H$83,List2!$A$19:$A$54,0)+17,1,1,COUNTA(OFFSET(List2!$A$1,MATCH($G$83&amp;"_"&amp;$H$83,List2!$A$19:$A$54,0)+17,0,1,255))-1)</xm:f>
          </x14:formula1>
          <xm:sqref>I83</xm:sqref>
        </x14:dataValidation>
        <x14:dataValidation type="list" allowBlank="1" showInputMessage="1" showErrorMessage="1" xr:uid="{97F06BA3-A413-4CF0-918F-A0C71B6C3F55}">
          <x14:formula1>
            <xm:f>OFFSET(List2!$A$1,MATCH($G$84,List2!$A$2:$A$18,0),1,1,COUNTA(OFFSET(List2!$A$1,MATCH($G$84,List2!$A$2:$A$18,0),0,1,255))-1)</xm:f>
          </x14:formula1>
          <xm:sqref>H84</xm:sqref>
        </x14:dataValidation>
        <x14:dataValidation type="list" allowBlank="1" showInputMessage="1" showErrorMessage="1" xr:uid="{C0CFD995-E8F0-4ACB-AD24-082EC48EE5C1}">
          <x14:formula1>
            <xm:f>OFFSET(List2!$A$1,MATCH($G$84&amp;"_"&amp;$H$84,List2!$A$19:$A$54,0)+17,1,1,COUNTA(OFFSET(List2!$A$1,MATCH($G$84&amp;"_"&amp;$H$84,List2!$A$19:$A$54,0)+17,0,1,255))-1)</xm:f>
          </x14:formula1>
          <xm:sqref>I84</xm:sqref>
        </x14:dataValidation>
        <x14:dataValidation type="list" allowBlank="1" showInputMessage="1" showErrorMessage="1" xr:uid="{88D3D49A-B600-4959-867F-2A8E530E35B2}">
          <x14:formula1>
            <xm:f>OFFSET(List2!$A$1,MATCH($G$85,List2!$A$2:$A$18,0),1,1,COUNTA(OFFSET(List2!$A$1,MATCH($G$85,List2!$A$2:$A$18,0),0,1,255))-1)</xm:f>
          </x14:formula1>
          <xm:sqref>H85</xm:sqref>
        </x14:dataValidation>
        <x14:dataValidation type="list" allowBlank="1" showInputMessage="1" showErrorMessage="1" xr:uid="{7DA50BE1-FFC4-41EA-9BFB-E57087CB5ED1}">
          <x14:formula1>
            <xm:f>OFFSET(List2!$A$1,MATCH($G$85&amp;"_"&amp;$H$85,List2!$A$19:$A$54,0)+17,1,1,COUNTA(OFFSET(List2!$A$1,MATCH($G$85&amp;"_"&amp;$H$85,List2!$A$19:$A$54,0)+17,0,1,255))-1)</xm:f>
          </x14:formula1>
          <xm:sqref>I85</xm:sqref>
        </x14:dataValidation>
        <x14:dataValidation type="list" allowBlank="1" showInputMessage="1" showErrorMessage="1" xr:uid="{C025ADF2-5BDB-4F5B-B6ED-CEFE9D19C254}">
          <x14:formula1>
            <xm:f>OFFSET(List2!$A$1,MATCH($G$86,List2!$A$2:$A$18,0),1,1,COUNTA(OFFSET(List2!$A$1,MATCH($G$86,List2!$A$2:$A$18,0),0,1,255))-1)</xm:f>
          </x14:formula1>
          <xm:sqref>H86</xm:sqref>
        </x14:dataValidation>
        <x14:dataValidation type="list" allowBlank="1" showInputMessage="1" showErrorMessage="1" xr:uid="{C135DF5E-C084-4600-A2C1-97C167F5E190}">
          <x14:formula1>
            <xm:f>OFFSET(List2!$A$1,MATCH($G$86&amp;"_"&amp;$H$86,List2!$A$19:$A$54,0)+17,1,1,COUNTA(OFFSET(List2!$A$1,MATCH($G$86&amp;"_"&amp;$H$86,List2!$A$19:$A$54,0)+17,0,1,255))-1)</xm:f>
          </x14:formula1>
          <xm:sqref>I86</xm:sqref>
        </x14:dataValidation>
        <x14:dataValidation type="list" allowBlank="1" showInputMessage="1" showErrorMessage="1" xr:uid="{5A3249C1-EDFE-4B2E-A355-C2A6F3BFBBCF}">
          <x14:formula1>
            <xm:f>OFFSET(List2!$A$1,MATCH($G$87,List2!$A$2:$A$18,0),1,1,COUNTA(OFFSET(List2!$A$1,MATCH($G$87,List2!$A$2:$A$18,0),0,1,255))-1)</xm:f>
          </x14:formula1>
          <xm:sqref>H87</xm:sqref>
        </x14:dataValidation>
        <x14:dataValidation type="list" allowBlank="1" showInputMessage="1" showErrorMessage="1" xr:uid="{B66BEB27-B0A2-4BC7-B2BA-3F16767AB6FB}">
          <x14:formula1>
            <xm:f>OFFSET(List2!$A$1,MATCH($G$87&amp;"_"&amp;$H$87,List2!$A$19:$A$54,0)+17,1,1,COUNTA(OFFSET(List2!$A$1,MATCH($G$87&amp;"_"&amp;$H$87,List2!$A$19:$A$54,0)+17,0,1,255))-1)</xm:f>
          </x14:formula1>
          <xm:sqref>I87</xm:sqref>
        </x14:dataValidation>
        <x14:dataValidation type="list" allowBlank="1" showInputMessage="1" showErrorMessage="1" xr:uid="{EFE47CB3-3A55-4380-BE5F-EA9AA7A5A4BC}">
          <x14:formula1>
            <xm:f>OFFSET(List2!$A$1,MATCH($G$88,List2!$A$2:$A$18,0),1,1,COUNTA(OFFSET(List2!$A$1,MATCH($G$88,List2!$A$2:$A$18,0),0,1,255))-1)</xm:f>
          </x14:formula1>
          <xm:sqref>H88</xm:sqref>
        </x14:dataValidation>
        <x14:dataValidation type="list" allowBlank="1" showInputMessage="1" showErrorMessage="1" xr:uid="{0C5F5F76-2FE0-4567-9C22-41793BCBB390}">
          <x14:formula1>
            <xm:f>OFFSET(List2!$A$1,MATCH($G$88&amp;"_"&amp;$H$88,List2!$A$19:$A$54,0)+17,1,1,COUNTA(OFFSET(List2!$A$1,MATCH($G$88&amp;"_"&amp;$H$88,List2!$A$19:$A$54,0)+17,0,1,255))-1)</xm:f>
          </x14:formula1>
          <xm:sqref>I88</xm:sqref>
        </x14:dataValidation>
        <x14:dataValidation type="list" allowBlank="1" showInputMessage="1" showErrorMessage="1" xr:uid="{E3DD4170-DBDA-46FF-9B13-2FED3AC074A7}">
          <x14:formula1>
            <xm:f>OFFSET(List2!$A$1,MATCH($G$89,List2!$A$2:$A$18,0),1,1,COUNTA(OFFSET(List2!$A$1,MATCH($G$89,List2!$A$2:$A$18,0),0,1,255))-1)</xm:f>
          </x14:formula1>
          <xm:sqref>H89</xm:sqref>
        </x14:dataValidation>
        <x14:dataValidation type="list" allowBlank="1" showInputMessage="1" showErrorMessage="1" xr:uid="{4DA9D037-3693-4C2F-9FAE-DB16C0DBE7A1}">
          <x14:formula1>
            <xm:f>OFFSET(List2!$A$1,MATCH($G$89&amp;"_"&amp;$H$89,List2!$A$19:$A$54,0)+17,1,1,COUNTA(OFFSET(List2!$A$1,MATCH($G$89&amp;"_"&amp;$H$89,List2!$A$19:$A$54,0)+17,0,1,255))-1)</xm:f>
          </x14:formula1>
          <xm:sqref>I89</xm:sqref>
        </x14:dataValidation>
        <x14:dataValidation type="list" allowBlank="1" showInputMessage="1" showErrorMessage="1" xr:uid="{F0F11945-EDD5-4C35-8CC3-BD8139E237B2}">
          <x14:formula1>
            <xm:f>OFFSET(List2!$A$1,MATCH($G$90,List2!$A$2:$A$18,0),1,1,COUNTA(OFFSET(List2!$A$1,MATCH($G$90,List2!$A$2:$A$18,0),0,1,255))-1)</xm:f>
          </x14:formula1>
          <xm:sqref>H90</xm:sqref>
        </x14:dataValidation>
        <x14:dataValidation type="list" allowBlank="1" showInputMessage="1" showErrorMessage="1" xr:uid="{571F5C99-162B-4082-8FA7-7C96093C7CFB}">
          <x14:formula1>
            <xm:f>OFFSET(List2!$A$1,MATCH($G$90&amp;"_"&amp;$H$90,List2!$A$19:$A$54,0)+17,1,1,COUNTA(OFFSET(List2!$A$1,MATCH($G$90&amp;"_"&amp;$H$90,List2!$A$19:$A$54,0)+17,0,1,255))-1)</xm:f>
          </x14:formula1>
          <xm:sqref>I90</xm:sqref>
        </x14:dataValidation>
        <x14:dataValidation type="list" allowBlank="1" showInputMessage="1" showErrorMessage="1" xr:uid="{3B035457-3581-4CE9-8055-7E0469ED10E8}">
          <x14:formula1>
            <xm:f>OFFSET(List2!$A$1,MATCH($G$91,List2!$A$2:$A$18,0),1,1,COUNTA(OFFSET(List2!$A$1,MATCH($G$91,List2!$A$2:$A$18,0),0,1,255))-1)</xm:f>
          </x14:formula1>
          <xm:sqref>H91</xm:sqref>
        </x14:dataValidation>
        <x14:dataValidation type="list" allowBlank="1" showInputMessage="1" showErrorMessage="1" xr:uid="{312B0575-615E-4367-8252-401B887E2A2D}">
          <x14:formula1>
            <xm:f>OFFSET(List2!$A$1,MATCH($G$91&amp;"_"&amp;$H$91,List2!$A$19:$A$54,0)+17,1,1,COUNTA(OFFSET(List2!$A$1,MATCH($G$91&amp;"_"&amp;$H$91,List2!$A$19:$A$54,0)+17,0,1,255))-1)</xm:f>
          </x14:formula1>
          <xm:sqref>I91</xm:sqref>
        </x14:dataValidation>
        <x14:dataValidation type="list" allowBlank="1" showInputMessage="1" showErrorMessage="1" xr:uid="{F21E548B-8ADB-45CA-A4C0-0D2A275C64D8}">
          <x14:formula1>
            <xm:f>OFFSET(List2!$A$1,MATCH($G$92,List2!$A$2:$A$18,0),1,1,COUNTA(OFFSET(List2!$A$1,MATCH($G$92,List2!$A$2:$A$18,0),0,1,255))-1)</xm:f>
          </x14:formula1>
          <xm:sqref>H92</xm:sqref>
        </x14:dataValidation>
        <x14:dataValidation type="list" allowBlank="1" showInputMessage="1" showErrorMessage="1" xr:uid="{E266BBBE-B1A9-4311-AD6A-B5AFE5AD49F1}">
          <x14:formula1>
            <xm:f>OFFSET(List2!$A$1,MATCH($G$92&amp;"_"&amp;$H$92,List2!$A$19:$A$54,0)+17,1,1,COUNTA(OFFSET(List2!$A$1,MATCH($G$92&amp;"_"&amp;$H$92,List2!$A$19:$A$54,0)+17,0,1,255))-1)</xm:f>
          </x14:formula1>
          <xm:sqref>I92</xm:sqref>
        </x14:dataValidation>
        <x14:dataValidation type="list" allowBlank="1" showInputMessage="1" showErrorMessage="1" xr:uid="{CB381E1D-1175-4720-B44F-4DE26B47404D}">
          <x14:formula1>
            <xm:f>OFFSET(List2!$A$1,MATCH($G$93,List2!$A$2:$A$18,0),1,1,COUNTA(OFFSET(List2!$A$1,MATCH($G$93,List2!$A$2:$A$18,0),0,1,255))-1)</xm:f>
          </x14:formula1>
          <xm:sqref>H93</xm:sqref>
        </x14:dataValidation>
        <x14:dataValidation type="list" allowBlank="1" showInputMessage="1" showErrorMessage="1" xr:uid="{CC33586F-FAE6-4C42-AD38-57387A97D617}">
          <x14:formula1>
            <xm:f>OFFSET(List2!$A$1,MATCH($G$93&amp;"_"&amp;$H$93,List2!$A$19:$A$54,0)+17,1,1,COUNTA(OFFSET(List2!$A$1,MATCH($G$93&amp;"_"&amp;$H$93,List2!$A$19:$A$54,0)+17,0,1,255))-1)</xm:f>
          </x14:formula1>
          <xm:sqref>I93</xm:sqref>
        </x14:dataValidation>
        <x14:dataValidation type="list" allowBlank="1" showInputMessage="1" showErrorMessage="1" xr:uid="{2B1F5D22-BDAC-49DF-B160-9C4FFA24D403}">
          <x14:formula1>
            <xm:f>OFFSET(List2!$A$1,MATCH($G$94,List2!$A$2:$A$18,0),1,1,COUNTA(OFFSET(List2!$A$1,MATCH($G$94,List2!$A$2:$A$18,0),0,1,255))-1)</xm:f>
          </x14:formula1>
          <xm:sqref>H94</xm:sqref>
        </x14:dataValidation>
        <x14:dataValidation type="list" allowBlank="1" showInputMessage="1" showErrorMessage="1" xr:uid="{F08F8E19-2C9A-4108-82AC-1A4FB3BE6D0F}">
          <x14:formula1>
            <xm:f>OFFSET(List2!$A$1,MATCH($G$94&amp;"_"&amp;$H$94,List2!$A$19:$A$54,0)+17,1,1,COUNTA(OFFSET(List2!$A$1,MATCH($G$94&amp;"_"&amp;$H$94,List2!$A$19:$A$54,0)+17,0,1,255))-1)</xm:f>
          </x14:formula1>
          <xm:sqref>I94</xm:sqref>
        </x14:dataValidation>
        <x14:dataValidation type="list" allowBlank="1" showInputMessage="1" showErrorMessage="1" xr:uid="{FD0AF07A-A508-453E-A543-1381B786FCDF}">
          <x14:formula1>
            <xm:f>OFFSET(List2!$A$1,MATCH($G$95,List2!$A$2:$A$18,0),1,1,COUNTA(OFFSET(List2!$A$1,MATCH($G$95,List2!$A$2:$A$18,0),0,1,255))-1)</xm:f>
          </x14:formula1>
          <xm:sqref>H95</xm:sqref>
        </x14:dataValidation>
        <x14:dataValidation type="list" allowBlank="1" showInputMessage="1" showErrorMessage="1" xr:uid="{1D9D6A3C-26C3-457E-9CA1-AA0988BFDCF3}">
          <x14:formula1>
            <xm:f>OFFSET(List2!$A$1,MATCH($G$95&amp;"_"&amp;$H$95,List2!$A$19:$A$54,0)+17,1,1,COUNTA(OFFSET(List2!$A$1,MATCH($G$95&amp;"_"&amp;$H$95,List2!$A$19:$A$54,0)+17,0,1,255))-1)</xm:f>
          </x14:formula1>
          <xm:sqref>I95</xm:sqref>
        </x14:dataValidation>
        <x14:dataValidation type="list" allowBlank="1" showInputMessage="1" showErrorMessage="1" xr:uid="{4E1B7A8A-8FB6-4C84-ABD1-60B57D4E3B74}">
          <x14:formula1>
            <xm:f>OFFSET(List2!$A$1,MATCH($G$96,List2!$A$2:$A$18,0),1,1,COUNTA(OFFSET(List2!$A$1,MATCH($G$96,List2!$A$2:$A$18,0),0,1,255))-1)</xm:f>
          </x14:formula1>
          <xm:sqref>H96</xm:sqref>
        </x14:dataValidation>
        <x14:dataValidation type="list" allowBlank="1" showInputMessage="1" showErrorMessage="1" xr:uid="{3C6303E2-0E12-4F23-AC30-36259716D415}">
          <x14:formula1>
            <xm:f>OFFSET(List2!$A$1,MATCH($G$96&amp;"_"&amp;$H$96,List2!$A$19:$A$54,0)+17,1,1,COUNTA(OFFSET(List2!$A$1,MATCH($G$96&amp;"_"&amp;$H$96,List2!$A$19:$A$54,0)+17,0,1,255))-1)</xm:f>
          </x14:formula1>
          <xm:sqref>I96</xm:sqref>
        </x14:dataValidation>
        <x14:dataValidation type="list" allowBlank="1" showInputMessage="1" showErrorMessage="1" xr:uid="{75FE2E53-37EE-46C1-BA19-5F78F4192697}">
          <x14:formula1>
            <xm:f>OFFSET(List2!$A$1,MATCH($G$97,List2!$A$2:$A$18,0),1,1,COUNTA(OFFSET(List2!$A$1,MATCH($G$97,List2!$A$2:$A$18,0),0,1,255))-1)</xm:f>
          </x14:formula1>
          <xm:sqref>H97</xm:sqref>
        </x14:dataValidation>
        <x14:dataValidation type="list" allowBlank="1" showInputMessage="1" showErrorMessage="1" xr:uid="{33CE062E-7221-432A-8F5A-A6DFD25E8A47}">
          <x14:formula1>
            <xm:f>OFFSET(List2!$A$1,MATCH($G$97&amp;"_"&amp;$H$97,List2!$A$19:$A$54,0)+17,1,1,COUNTA(OFFSET(List2!$A$1,MATCH($G$97&amp;"_"&amp;$H$97,List2!$A$19:$A$54,0)+17,0,1,255))-1)</xm:f>
          </x14:formula1>
          <xm:sqref>I97</xm:sqref>
        </x14:dataValidation>
        <x14:dataValidation type="list" allowBlank="1" showInputMessage="1" showErrorMessage="1" xr:uid="{BE59852A-6C4B-49F8-9E17-A8E514032A02}">
          <x14:formula1>
            <xm:f>OFFSET(List2!$A$1,MATCH($G$98,List2!$A$2:$A$18,0),1,1,COUNTA(OFFSET(List2!$A$1,MATCH($G$98,List2!$A$2:$A$18,0),0,1,255))-1)</xm:f>
          </x14:formula1>
          <xm:sqref>H98</xm:sqref>
        </x14:dataValidation>
        <x14:dataValidation type="list" allowBlank="1" showInputMessage="1" showErrorMessage="1" xr:uid="{F4622E52-0C66-4939-A81F-97BF01D11D95}">
          <x14:formula1>
            <xm:f>OFFSET(List2!$A$1,MATCH($G$98&amp;"_"&amp;$H$98,List2!$A$19:$A$54,0)+17,1,1,COUNTA(OFFSET(List2!$A$1,MATCH($G$98&amp;"_"&amp;$H$98,List2!$A$19:$A$54,0)+17,0,1,255))-1)</xm:f>
          </x14:formula1>
          <xm:sqref>I98</xm:sqref>
        </x14:dataValidation>
        <x14:dataValidation type="list" allowBlank="1" showInputMessage="1" showErrorMessage="1" xr:uid="{259A91E4-4263-4DAA-8AEB-6028D441C0F7}">
          <x14:formula1>
            <xm:f>OFFSET(List2!$A$1,MATCH($G$99,List2!$A$2:$A$18,0),1,1,COUNTA(OFFSET(List2!$A$1,MATCH($G$99,List2!$A$2:$A$18,0),0,1,255))-1)</xm:f>
          </x14:formula1>
          <xm:sqref>H99</xm:sqref>
        </x14:dataValidation>
        <x14:dataValidation type="list" allowBlank="1" showInputMessage="1" showErrorMessage="1" xr:uid="{C7D71381-7905-4A8F-997F-09EC16E9A7F0}">
          <x14:formula1>
            <xm:f>OFFSET(List2!$A$1,MATCH($G$99&amp;"_"&amp;$H$99,List2!$A$19:$A$54,0)+17,1,1,COUNTA(OFFSET(List2!$A$1,MATCH($G$99&amp;"_"&amp;$H$99,List2!$A$19:$A$54,0)+17,0,1,255))-1)</xm:f>
          </x14:formula1>
          <xm:sqref>I99</xm:sqref>
        </x14:dataValidation>
        <x14:dataValidation type="list" allowBlank="1" showInputMessage="1" showErrorMessage="1" xr:uid="{32073CBF-CE73-49B6-8828-89F27C9BFCBD}">
          <x14:formula1>
            <xm:f>OFFSET(List2!$A$1,MATCH($G$100,List2!$A$2:$A$18,0),1,1,COUNTA(OFFSET(List2!$A$1,MATCH($G$100,List2!$A$2:$A$18,0),0,1,255))-1)</xm:f>
          </x14:formula1>
          <xm:sqref>H100</xm:sqref>
        </x14:dataValidation>
        <x14:dataValidation type="list" allowBlank="1" showInputMessage="1" showErrorMessage="1" xr:uid="{F26B22F0-17CE-48CB-9867-DDA7799F882D}">
          <x14:formula1>
            <xm:f>OFFSET(List2!$A$1,MATCH($G$100&amp;"_"&amp;$H$100,List2!$A$19:$A$54,0)+17,1,1,COUNTA(OFFSET(List2!$A$1,MATCH($G$100&amp;"_"&amp;$H$100,List2!$A$19:$A$54,0)+17,0,1,255))-1)</xm:f>
          </x14:formula1>
          <xm:sqref>I100</xm:sqref>
        </x14:dataValidation>
        <x14:dataValidation type="list" allowBlank="1" showInputMessage="1" showErrorMessage="1" xr:uid="{634128AC-1CD2-43C2-B616-A685DE6C8AE5}">
          <x14:formula1>
            <xm:f>OFFSET(List2!$A$1,MATCH($G$101,List2!$A$2:$A$18,0),1,1,COUNTA(OFFSET(List2!$A$1,MATCH($G$101,List2!$A$2:$A$18,0),0,1,255))-1)</xm:f>
          </x14:formula1>
          <xm:sqref>H101</xm:sqref>
        </x14:dataValidation>
        <x14:dataValidation type="list" allowBlank="1" showInputMessage="1" showErrorMessage="1" xr:uid="{18FA0BF8-8F53-4D65-86BB-4C96541E3218}">
          <x14:formula1>
            <xm:f>OFFSET(List2!$A$1,MATCH($G$101&amp;"_"&amp;$H$101,List2!$A$19:$A$54,0)+17,1,1,COUNTA(OFFSET(List2!$A$1,MATCH($G$101&amp;"_"&amp;$H$101,List2!$A$19:$A$54,0)+17,0,1,255))-1)</xm:f>
          </x14:formula1>
          <xm:sqref>I101</xm:sqref>
        </x14:dataValidation>
        <x14:dataValidation type="list" allowBlank="1" showInputMessage="1" showErrorMessage="1" xr:uid="{D9531C9B-E33D-40F6-85AE-6C387DC23818}">
          <x14:formula1>
            <xm:f>OFFSET(List2!$A$1,MATCH($G$102,List2!$A$2:$A$18,0),1,1,COUNTA(OFFSET(List2!$A$1,MATCH($G$102,List2!$A$2:$A$18,0),0,1,255))-1)</xm:f>
          </x14:formula1>
          <xm:sqref>H102</xm:sqref>
        </x14:dataValidation>
        <x14:dataValidation type="list" allowBlank="1" showInputMessage="1" showErrorMessage="1" xr:uid="{3E6139EA-FF07-4BFD-A0ED-0EC16367E89C}">
          <x14:formula1>
            <xm:f>OFFSET(List2!$A$1,MATCH($G$102&amp;"_"&amp;$H$102,List2!$A$19:$A$54,0)+17,1,1,COUNTA(OFFSET(List2!$A$1,MATCH($G$102&amp;"_"&amp;$H$102,List2!$A$19:$A$54,0)+17,0,1,255))-1)</xm:f>
          </x14:formula1>
          <xm:sqref>I102</xm:sqref>
        </x14:dataValidation>
        <x14:dataValidation type="list" allowBlank="1" showInputMessage="1" showErrorMessage="1" xr:uid="{EB1DD31C-164B-4FFC-9DA9-947126AFE637}">
          <x14:formula1>
            <xm:f>OFFSET(List2!$A$1,MATCH($G$103,List2!$A$2:$A$18,0),1,1,COUNTA(OFFSET(List2!$A$1,MATCH($G$103,List2!$A$2:$A$18,0),0,1,255))-1)</xm:f>
          </x14:formula1>
          <xm:sqref>H103</xm:sqref>
        </x14:dataValidation>
        <x14:dataValidation type="list" allowBlank="1" showInputMessage="1" showErrorMessage="1" xr:uid="{CD9B783D-30BD-4235-BB2E-270BEF7DB22E}">
          <x14:formula1>
            <xm:f>OFFSET(List2!$A$1,MATCH($G$103&amp;"_"&amp;$H$103,List2!$A$19:$A$54,0)+17,1,1,COUNTA(OFFSET(List2!$A$1,MATCH($G$103&amp;"_"&amp;$H$103,List2!$A$19:$A$54,0)+17,0,1,255))-1)</xm:f>
          </x14:formula1>
          <xm:sqref>I103</xm:sqref>
        </x14:dataValidation>
        <x14:dataValidation type="list" allowBlank="1" showInputMessage="1" showErrorMessage="1" xr:uid="{6CE7F74B-A560-40D9-8E0A-3A33A9C8BC4B}">
          <x14:formula1>
            <xm:f>OFFSET(List2!$A$1,MATCH($G$104,List2!$A$2:$A$18,0),1,1,COUNTA(OFFSET(List2!$A$1,MATCH($G$104,List2!$A$2:$A$18,0),0,1,255))-1)</xm:f>
          </x14:formula1>
          <xm:sqref>H104</xm:sqref>
        </x14:dataValidation>
        <x14:dataValidation type="list" allowBlank="1" showInputMessage="1" showErrorMessage="1" xr:uid="{3D375889-C95F-4904-8D82-C4814B7288CD}">
          <x14:formula1>
            <xm:f>OFFSET(List2!$A$1,MATCH($G$104&amp;"_"&amp;$H$104,List2!$A$19:$A$54,0)+17,1,1,COUNTA(OFFSET(List2!$A$1,MATCH($G$104&amp;"_"&amp;$H$104,List2!$A$19:$A$54,0)+17,0,1,255))-1)</xm:f>
          </x14:formula1>
          <xm:sqref>I104</xm:sqref>
        </x14:dataValidation>
        <x14:dataValidation type="list" allowBlank="1" showInputMessage="1" showErrorMessage="1" xr:uid="{E113FF9F-FCA2-4FCD-9E1B-B800D7D14DFF}">
          <x14:formula1>
            <xm:f>OFFSET(List2!$A$1,MATCH($G$105,List2!$A$2:$A$18,0),1,1,COUNTA(OFFSET(List2!$A$1,MATCH($G$105,List2!$A$2:$A$18,0),0,1,255))-1)</xm:f>
          </x14:formula1>
          <xm:sqref>H105</xm:sqref>
        </x14:dataValidation>
        <x14:dataValidation type="list" allowBlank="1" showInputMessage="1" showErrorMessage="1" xr:uid="{D8A5359C-6667-4178-9109-352C5280836A}">
          <x14:formula1>
            <xm:f>OFFSET(List2!$A$1,MATCH($G$105&amp;"_"&amp;$H$105,List2!$A$19:$A$54,0)+17,1,1,COUNTA(OFFSET(List2!$A$1,MATCH($G$105&amp;"_"&amp;$H$105,List2!$A$19:$A$54,0)+17,0,1,255))-1)</xm:f>
          </x14:formula1>
          <xm:sqref>I105</xm:sqref>
        </x14:dataValidation>
        <x14:dataValidation type="list" allowBlank="1" showInputMessage="1" showErrorMessage="1" xr:uid="{286A192D-D284-467E-9FC1-F4B6DF53564C}">
          <x14:formula1>
            <xm:f>OFFSET(List2!$A$1,MATCH($G$106,List2!$A$2:$A$18,0),1,1,COUNTA(OFFSET(List2!$A$1,MATCH($G$106,List2!$A$2:$A$18,0),0,1,255))-1)</xm:f>
          </x14:formula1>
          <xm:sqref>H106</xm:sqref>
        </x14:dataValidation>
        <x14:dataValidation type="list" allowBlank="1" showInputMessage="1" showErrorMessage="1" xr:uid="{79874B6D-2CA4-4D2B-AF94-E82961DCD6A7}">
          <x14:formula1>
            <xm:f>OFFSET(List2!$A$1,MATCH($G$106&amp;"_"&amp;$H$106,List2!$A$19:$A$54,0)+17,1,1,COUNTA(OFFSET(List2!$A$1,MATCH($G$106&amp;"_"&amp;$H$106,List2!$A$19:$A$54,0)+17,0,1,255))-1)</xm:f>
          </x14:formula1>
          <xm:sqref>I106</xm:sqref>
        </x14:dataValidation>
        <x14:dataValidation type="list" allowBlank="1" showInputMessage="1" showErrorMessage="1" xr:uid="{5A5DD3FF-DE59-475E-AFA0-31065E0DC71E}">
          <x14:formula1>
            <xm:f>OFFSET(List2!$A$1,MATCH($G$107,List2!$A$2:$A$18,0),1,1,COUNTA(OFFSET(List2!$A$1,MATCH($G$107,List2!$A$2:$A$18,0),0,1,255))-1)</xm:f>
          </x14:formula1>
          <xm:sqref>H107</xm:sqref>
        </x14:dataValidation>
        <x14:dataValidation type="list" allowBlank="1" showInputMessage="1" showErrorMessage="1" xr:uid="{35F919BE-D9DA-46D2-A050-96E46C3AA3B0}">
          <x14:formula1>
            <xm:f>OFFSET(List2!$A$1,MATCH($G$107&amp;"_"&amp;$H$107,List2!$A$19:$A$54,0)+17,1,1,COUNTA(OFFSET(List2!$A$1,MATCH($G$107&amp;"_"&amp;$H$107,List2!$A$19:$A$54,0)+17,0,1,255))-1)</xm:f>
          </x14:formula1>
          <xm:sqref>I107</xm:sqref>
        </x14:dataValidation>
        <x14:dataValidation type="list" allowBlank="1" showInputMessage="1" showErrorMessage="1" xr:uid="{B814F0D9-6FE6-4DC2-9C2B-ECD39C4ED60A}">
          <x14:formula1>
            <xm:f>OFFSET(List2!$A$1,MATCH($G$108,List2!$A$2:$A$18,0),1,1,COUNTA(OFFSET(List2!$A$1,MATCH($G$108,List2!$A$2:$A$18,0),0,1,255))-1)</xm:f>
          </x14:formula1>
          <xm:sqref>H108</xm:sqref>
        </x14:dataValidation>
        <x14:dataValidation type="list" allowBlank="1" showInputMessage="1" showErrorMessage="1" xr:uid="{40128441-9890-48FD-BEF9-42C2EF249973}">
          <x14:formula1>
            <xm:f>OFFSET(List2!$A$1,MATCH($G$108&amp;"_"&amp;$H$108,List2!$A$19:$A$54,0)+17,1,1,COUNTA(OFFSET(List2!$A$1,MATCH($G$108&amp;"_"&amp;$H$108,List2!$A$19:$A$54,0)+17,0,1,255))-1)</xm:f>
          </x14:formula1>
          <xm:sqref>I108</xm:sqref>
        </x14:dataValidation>
        <x14:dataValidation type="list" allowBlank="1" showInputMessage="1" showErrorMessage="1" xr:uid="{46E84304-1917-41C8-B46C-E172E9C7EA76}">
          <x14:formula1>
            <xm:f>OFFSET(List2!$A$1,MATCH($G$109,List2!$A$2:$A$18,0),1,1,COUNTA(OFFSET(List2!$A$1,MATCH($G$109,List2!$A$2:$A$18,0),0,1,255))-1)</xm:f>
          </x14:formula1>
          <xm:sqref>H109</xm:sqref>
        </x14:dataValidation>
        <x14:dataValidation type="list" allowBlank="1" showInputMessage="1" showErrorMessage="1" xr:uid="{73277A23-51EB-41D5-A3D5-9C039D629509}">
          <x14:formula1>
            <xm:f>OFFSET(List2!$A$1,MATCH($G$109&amp;"_"&amp;$H$109,List2!$A$19:$A$54,0)+17,1,1,COUNTA(OFFSET(List2!$A$1,MATCH($G$109&amp;"_"&amp;$H$109,List2!$A$19:$A$54,0)+17,0,1,255))-1)</xm:f>
          </x14:formula1>
          <xm:sqref>I109</xm:sqref>
        </x14:dataValidation>
        <x14:dataValidation type="list" allowBlank="1" showInputMessage="1" showErrorMessage="1" xr:uid="{C6766DA8-32B8-4CCB-B908-778649B7161D}">
          <x14:formula1>
            <xm:f>OFFSET(List2!$A$1,MATCH($G$110,List2!$A$2:$A$18,0),1,1,COUNTA(OFFSET(List2!$A$1,MATCH($G$110,List2!$A$2:$A$18,0),0,1,255))-1)</xm:f>
          </x14:formula1>
          <xm:sqref>H110</xm:sqref>
        </x14:dataValidation>
        <x14:dataValidation type="list" allowBlank="1" showInputMessage="1" showErrorMessage="1" xr:uid="{9D2B3426-0BEF-4917-8A77-EF9ACFB26841}">
          <x14:formula1>
            <xm:f>OFFSET(List2!$A$1,MATCH($G$110&amp;"_"&amp;$H$110,List2!$A$19:$A$54,0)+17,1,1,COUNTA(OFFSET(List2!$A$1,MATCH($G$110&amp;"_"&amp;$H$110,List2!$A$19:$A$54,0)+17,0,1,255))-1)</xm:f>
          </x14:formula1>
          <xm:sqref>I110</xm:sqref>
        </x14:dataValidation>
        <x14:dataValidation type="list" allowBlank="1" showInputMessage="1" showErrorMessage="1" xr:uid="{EB3E4E33-BE08-4BA9-9613-EBB896CAA887}">
          <x14:formula1>
            <xm:f>OFFSET(List2!$A$1,MATCH($G$111,List2!$A$2:$A$18,0),1,1,COUNTA(OFFSET(List2!$A$1,MATCH($G$111,List2!$A$2:$A$18,0),0,1,255))-1)</xm:f>
          </x14:formula1>
          <xm:sqref>H111</xm:sqref>
        </x14:dataValidation>
        <x14:dataValidation type="list" allowBlank="1" showInputMessage="1" showErrorMessage="1" xr:uid="{CF3BDF6C-89A5-42FE-9D03-A90DD3BF5432}">
          <x14:formula1>
            <xm:f>OFFSET(List2!$A$1,MATCH($G$111&amp;"_"&amp;$H$111,List2!$A$19:$A$54,0)+17,1,1,COUNTA(OFFSET(List2!$A$1,MATCH($G$111&amp;"_"&amp;$H$111,List2!$A$19:$A$54,0)+17,0,1,255))-1)</xm:f>
          </x14:formula1>
          <xm:sqref>I111</xm:sqref>
        </x14:dataValidation>
        <x14:dataValidation type="list" allowBlank="1" showInputMessage="1" showErrorMessage="1" xr:uid="{DBE81DD0-569E-4BFA-AC4C-781D30C032E0}">
          <x14:formula1>
            <xm:f>OFFSET(List2!$A$1,MATCH($G$112,List2!$A$2:$A$18,0),1,1,COUNTA(OFFSET(List2!$A$1,MATCH($G$112,List2!$A$2:$A$18,0),0,1,255))-1)</xm:f>
          </x14:formula1>
          <xm:sqref>H112</xm:sqref>
        </x14:dataValidation>
        <x14:dataValidation type="list" allowBlank="1" showInputMessage="1" showErrorMessage="1" xr:uid="{1B25FD6C-7518-4252-B92E-69B51DB3CBC6}">
          <x14:formula1>
            <xm:f>OFFSET(List2!$A$1,MATCH($G$112&amp;"_"&amp;$H$112,List2!$A$19:$A$54,0)+17,1,1,COUNTA(OFFSET(List2!$A$1,MATCH($G$112&amp;"_"&amp;$H$112,List2!$A$19:$A$54,0)+17,0,1,255))-1)</xm:f>
          </x14:formula1>
          <xm:sqref>I112</xm:sqref>
        </x14:dataValidation>
        <x14:dataValidation type="list" allowBlank="1" showInputMessage="1" showErrorMessage="1" xr:uid="{0F83A166-1F26-45D1-9BA7-032887021C80}">
          <x14:formula1>
            <xm:f>OFFSET(List2!$A$1,MATCH($G$113,List2!$A$2:$A$18,0),1,1,COUNTA(OFFSET(List2!$A$1,MATCH($G$113,List2!$A$2:$A$18,0),0,1,255))-1)</xm:f>
          </x14:formula1>
          <xm:sqref>H113</xm:sqref>
        </x14:dataValidation>
        <x14:dataValidation type="list" allowBlank="1" showInputMessage="1" showErrorMessage="1" xr:uid="{83BF93DB-C24F-463C-AC4E-5B0895B532C4}">
          <x14:formula1>
            <xm:f>OFFSET(List2!$A$1,MATCH($G$113&amp;"_"&amp;$H$113,List2!$A$19:$A$54,0)+17,1,1,COUNTA(OFFSET(List2!$A$1,MATCH($G$113&amp;"_"&amp;$H$113,List2!$A$19:$A$54,0)+17,0,1,255))-1)</xm:f>
          </x14:formula1>
          <xm:sqref>I113</xm:sqref>
        </x14:dataValidation>
        <x14:dataValidation type="list" allowBlank="1" showInputMessage="1" showErrorMessage="1" xr:uid="{EA198531-0866-48DD-B79D-6F82C39C1A70}">
          <x14:formula1>
            <xm:f>OFFSET(List2!$A$1,MATCH($G$114,List2!$A$2:$A$18,0),1,1,COUNTA(OFFSET(List2!$A$1,MATCH($G$114,List2!$A$2:$A$18,0),0,1,255))-1)</xm:f>
          </x14:formula1>
          <xm:sqref>H114</xm:sqref>
        </x14:dataValidation>
        <x14:dataValidation type="list" allowBlank="1" showInputMessage="1" showErrorMessage="1" xr:uid="{F4693F80-75B9-43E2-9EBD-3CB57B11FB92}">
          <x14:formula1>
            <xm:f>OFFSET(List2!$A$1,MATCH($G$114&amp;"_"&amp;$H$114,List2!$A$19:$A$54,0)+17,1,1,COUNTA(OFFSET(List2!$A$1,MATCH($G$114&amp;"_"&amp;$H$114,List2!$A$19:$A$54,0)+17,0,1,255))-1)</xm:f>
          </x14:formula1>
          <xm:sqref>I114</xm:sqref>
        </x14:dataValidation>
        <x14:dataValidation type="list" allowBlank="1" showInputMessage="1" showErrorMessage="1" xr:uid="{54BE8E04-B273-4508-BC16-7CEBC88C1225}">
          <x14:formula1>
            <xm:f>OFFSET(List2!$A$1,MATCH($G$115,List2!$A$2:$A$18,0),1,1,COUNTA(OFFSET(List2!$A$1,MATCH($G$115,List2!$A$2:$A$18,0),0,1,255))-1)</xm:f>
          </x14:formula1>
          <xm:sqref>H115</xm:sqref>
        </x14:dataValidation>
        <x14:dataValidation type="list" allowBlank="1" showInputMessage="1" showErrorMessage="1" xr:uid="{907DA995-3280-4D92-906B-6CA605278FAD}">
          <x14:formula1>
            <xm:f>OFFSET(List2!$A$1,MATCH($G$115&amp;"_"&amp;$H$115,List2!$A$19:$A$54,0)+17,1,1,COUNTA(OFFSET(List2!$A$1,MATCH($G$115&amp;"_"&amp;$H$115,List2!$A$19:$A$54,0)+17,0,1,255))-1)</xm:f>
          </x14:formula1>
          <xm:sqref>I115</xm:sqref>
        </x14:dataValidation>
        <x14:dataValidation type="list" allowBlank="1" showInputMessage="1" showErrorMessage="1" xr:uid="{1C30334F-C781-4091-935A-55CD74EFEA10}">
          <x14:formula1>
            <xm:f>OFFSET(List2!$A$1,MATCH($G$116,List2!$A$2:$A$18,0),1,1,COUNTA(OFFSET(List2!$A$1,MATCH($G$116,List2!$A$2:$A$18,0),0,1,255))-1)</xm:f>
          </x14:formula1>
          <xm:sqref>H116</xm:sqref>
        </x14:dataValidation>
        <x14:dataValidation type="list" allowBlank="1" showInputMessage="1" showErrorMessage="1" xr:uid="{0C4D0CD9-F2A7-409B-BFED-A43875308811}">
          <x14:formula1>
            <xm:f>OFFSET(List2!$A$1,MATCH($G$116&amp;"_"&amp;$H$116,List2!$A$19:$A$54,0)+17,1,1,COUNTA(OFFSET(List2!$A$1,MATCH($G$116&amp;"_"&amp;$H$116,List2!$A$19:$A$54,0)+17,0,1,255))-1)</xm:f>
          </x14:formula1>
          <xm:sqref>I116</xm:sqref>
        </x14:dataValidation>
        <x14:dataValidation type="list" allowBlank="1" showInputMessage="1" showErrorMessage="1" xr:uid="{5DA06D89-DA50-4BAE-BE38-31CD39A0DB3A}">
          <x14:formula1>
            <xm:f>OFFSET(List2!$A$1,MATCH($G$117,List2!$A$2:$A$18,0),1,1,COUNTA(OFFSET(List2!$A$1,MATCH($G$117,List2!$A$2:$A$18,0),0,1,255))-1)</xm:f>
          </x14:formula1>
          <xm:sqref>H117</xm:sqref>
        </x14:dataValidation>
        <x14:dataValidation type="list" allowBlank="1" showInputMessage="1" showErrorMessage="1" xr:uid="{B1F6DE03-756B-4D3A-890B-07A70189D914}">
          <x14:formula1>
            <xm:f>OFFSET(List2!$A$1,MATCH($G$117&amp;"_"&amp;$H$117,List2!$A$19:$A$54,0)+17,1,1,COUNTA(OFFSET(List2!$A$1,MATCH($G$117&amp;"_"&amp;$H$117,List2!$A$19:$A$54,0)+17,0,1,255))-1)</xm:f>
          </x14:formula1>
          <xm:sqref>I117</xm:sqref>
        </x14:dataValidation>
        <x14:dataValidation type="list" allowBlank="1" showInputMessage="1" showErrorMessage="1" xr:uid="{BAEFF7A6-E5AF-4238-A7F9-9BAB687B25DA}">
          <x14:formula1>
            <xm:f>OFFSET(List2!$A$1,MATCH($G$118,List2!$A$2:$A$18,0),1,1,COUNTA(OFFSET(List2!$A$1,MATCH($G$118,List2!$A$2:$A$18,0),0,1,255))-1)</xm:f>
          </x14:formula1>
          <xm:sqref>H118</xm:sqref>
        </x14:dataValidation>
        <x14:dataValidation type="list" allowBlank="1" showInputMessage="1" showErrorMessage="1" xr:uid="{80269EF6-A77D-4E3A-A45B-08CBCF376F64}">
          <x14:formula1>
            <xm:f>OFFSET(List2!$A$1,MATCH($G$118&amp;"_"&amp;$H$118,List2!$A$19:$A$54,0)+17,1,1,COUNTA(OFFSET(List2!$A$1,MATCH($G$118&amp;"_"&amp;$H$118,List2!$A$19:$A$54,0)+17,0,1,255))-1)</xm:f>
          </x14:formula1>
          <xm:sqref>I118</xm:sqref>
        </x14:dataValidation>
        <x14:dataValidation type="list" allowBlank="1" showInputMessage="1" showErrorMessage="1" xr:uid="{F6D9860A-9381-4EA7-8E7C-92F3A38CCC63}">
          <x14:formula1>
            <xm:f>OFFSET(List2!$A$1,MATCH($G$119,List2!$A$2:$A$18,0),1,1,COUNTA(OFFSET(List2!$A$1,MATCH($G$119,List2!$A$2:$A$18,0),0,1,255))-1)</xm:f>
          </x14:formula1>
          <xm:sqref>H119</xm:sqref>
        </x14:dataValidation>
        <x14:dataValidation type="list" allowBlank="1" showInputMessage="1" showErrorMessage="1" xr:uid="{BCAD8DBE-CC46-4ACA-8E38-6227A986613E}">
          <x14:formula1>
            <xm:f>OFFSET(List2!$A$1,MATCH($G$119&amp;"_"&amp;$H$119,List2!$A$19:$A$54,0)+17,1,1,COUNTA(OFFSET(List2!$A$1,MATCH($G$119&amp;"_"&amp;$H$119,List2!$A$19:$A$54,0)+17,0,1,255))-1)</xm:f>
          </x14:formula1>
          <xm:sqref>I119</xm:sqref>
        </x14:dataValidation>
        <x14:dataValidation type="list" allowBlank="1" showInputMessage="1" showErrorMessage="1" xr:uid="{4F95E90C-EBDA-41E6-8BB7-EB75E6AE6DEC}">
          <x14:formula1>
            <xm:f>OFFSET(List2!$A$1,MATCH($G$120,List2!$A$2:$A$18,0),1,1,COUNTA(OFFSET(List2!$A$1,MATCH($G$120,List2!$A$2:$A$18,0),0,1,255))-1)</xm:f>
          </x14:formula1>
          <xm:sqref>H120</xm:sqref>
        </x14:dataValidation>
        <x14:dataValidation type="list" allowBlank="1" showInputMessage="1" showErrorMessage="1" xr:uid="{9A615AB0-B6B5-4810-A244-FB5890AF0A4E}">
          <x14:formula1>
            <xm:f>OFFSET(List2!$A$1,MATCH($G$120&amp;"_"&amp;$H$120,List2!$A$19:$A$54,0)+17,1,1,COUNTA(OFFSET(List2!$A$1,MATCH($G$120&amp;"_"&amp;$H$120,List2!$A$19:$A$54,0)+17,0,1,255))-1)</xm:f>
          </x14:formula1>
          <xm:sqref>I120</xm:sqref>
        </x14:dataValidation>
        <x14:dataValidation type="list" allowBlank="1" showInputMessage="1" showErrorMessage="1" xr:uid="{59C31ADD-C47D-4E14-BB02-98315D970CB9}">
          <x14:formula1>
            <xm:f>OFFSET(List2!$A$1,MATCH($G$121,List2!$A$2:$A$18,0),1,1,COUNTA(OFFSET(List2!$A$1,MATCH($G$121,List2!$A$2:$A$18,0),0,1,255))-1)</xm:f>
          </x14:formula1>
          <xm:sqref>H121</xm:sqref>
        </x14:dataValidation>
        <x14:dataValidation type="list" allowBlank="1" showInputMessage="1" showErrorMessage="1" xr:uid="{320C87C8-F6A7-4CF8-9F4E-B003F0F67961}">
          <x14:formula1>
            <xm:f>OFFSET(List2!$A$1,MATCH($G$121&amp;"_"&amp;$H$121,List2!$A$19:$A$54,0)+17,1,1,COUNTA(OFFSET(List2!$A$1,MATCH($G$121&amp;"_"&amp;$H$121,List2!$A$19:$A$54,0)+17,0,1,255))-1)</xm:f>
          </x14:formula1>
          <xm:sqref>I121</xm:sqref>
        </x14:dataValidation>
        <x14:dataValidation type="list" allowBlank="1" showInputMessage="1" showErrorMessage="1" xr:uid="{08263082-DEE5-48B8-B7DE-A7C8E4EEC420}">
          <x14:formula1>
            <xm:f>OFFSET(List2!$A$1,MATCH($G$122,List2!$A$2:$A$18,0),1,1,COUNTA(OFFSET(List2!$A$1,MATCH($G$122,List2!$A$2:$A$18,0),0,1,255))-1)</xm:f>
          </x14:formula1>
          <xm:sqref>H122</xm:sqref>
        </x14:dataValidation>
        <x14:dataValidation type="list" allowBlank="1" showInputMessage="1" showErrorMessage="1" xr:uid="{B4788D26-20DC-46CD-A072-B405E58A6D76}">
          <x14:formula1>
            <xm:f>OFFSET(List2!$A$1,MATCH($G$122&amp;"_"&amp;$H$122,List2!$A$19:$A$54,0)+17,1,1,COUNTA(OFFSET(List2!$A$1,MATCH($G$122&amp;"_"&amp;$H$122,List2!$A$19:$A$54,0)+17,0,1,255))-1)</xm:f>
          </x14:formula1>
          <xm:sqref>I122</xm:sqref>
        </x14:dataValidation>
        <x14:dataValidation type="list" allowBlank="1" showInputMessage="1" showErrorMessage="1" xr:uid="{2758DE86-BDF6-4F94-9687-A7405CA680B4}">
          <x14:formula1>
            <xm:f>OFFSET(List2!$A$1,MATCH($G$123,List2!$A$2:$A$18,0),1,1,COUNTA(OFFSET(List2!$A$1,MATCH($G$123,List2!$A$2:$A$18,0),0,1,255))-1)</xm:f>
          </x14:formula1>
          <xm:sqref>H123</xm:sqref>
        </x14:dataValidation>
        <x14:dataValidation type="list" allowBlank="1" showInputMessage="1" showErrorMessage="1" xr:uid="{02EB36E5-DE2A-4E1C-82E1-DFB51743FE67}">
          <x14:formula1>
            <xm:f>OFFSET(List2!$A$1,MATCH($G$123&amp;"_"&amp;$H$123,List2!$A$19:$A$54,0)+17,1,1,COUNTA(OFFSET(List2!$A$1,MATCH($G$123&amp;"_"&amp;$H$123,List2!$A$19:$A$54,0)+17,0,1,255))-1)</xm:f>
          </x14:formula1>
          <xm:sqref>I123</xm:sqref>
        </x14:dataValidation>
        <x14:dataValidation type="list" allowBlank="1" showInputMessage="1" showErrorMessage="1" xr:uid="{5609FBAF-E6A4-4389-9A63-5BD4550E47F2}">
          <x14:formula1>
            <xm:f>OFFSET(List2!$A$1,MATCH($G$124,List2!$A$2:$A$18,0),1,1,COUNTA(OFFSET(List2!$A$1,MATCH($G$124,List2!$A$2:$A$18,0),0,1,255))-1)</xm:f>
          </x14:formula1>
          <xm:sqref>H124</xm:sqref>
        </x14:dataValidation>
        <x14:dataValidation type="list" allowBlank="1" showInputMessage="1" showErrorMessage="1" xr:uid="{59D6C802-7983-48EE-AD13-94EEFC37AF4D}">
          <x14:formula1>
            <xm:f>OFFSET(List2!$A$1,MATCH($G$124&amp;"_"&amp;$H$124,List2!$A$19:$A$54,0)+17,1,1,COUNTA(OFFSET(List2!$A$1,MATCH($G$124&amp;"_"&amp;$H$124,List2!$A$19:$A$54,0)+17,0,1,255))-1)</xm:f>
          </x14:formula1>
          <xm:sqref>I124</xm:sqref>
        </x14:dataValidation>
        <x14:dataValidation type="list" allowBlank="1" showInputMessage="1" showErrorMessage="1" xr:uid="{A076800C-1C12-4C93-BFE4-DD2135A1C29F}">
          <x14:formula1>
            <xm:f>OFFSET(List2!$A$1,MATCH($G$125,List2!$A$2:$A$18,0),1,1,COUNTA(OFFSET(List2!$A$1,MATCH($G$125,List2!$A$2:$A$18,0),0,1,255))-1)</xm:f>
          </x14:formula1>
          <xm:sqref>H125</xm:sqref>
        </x14:dataValidation>
        <x14:dataValidation type="list" allowBlank="1" showInputMessage="1" showErrorMessage="1" xr:uid="{070D1D5C-F707-4C59-AFFA-03905B3C5996}">
          <x14:formula1>
            <xm:f>OFFSET(List2!$A$1,MATCH($G$125&amp;"_"&amp;$H$125,List2!$A$19:$A$54,0)+17,1,1,COUNTA(OFFSET(List2!$A$1,MATCH($G$125&amp;"_"&amp;$H$125,List2!$A$19:$A$54,0)+17,0,1,255))-1)</xm:f>
          </x14:formula1>
          <xm:sqref>I125</xm:sqref>
        </x14:dataValidation>
        <x14:dataValidation type="list" allowBlank="1" showInputMessage="1" showErrorMessage="1" xr:uid="{4AD879A2-8C6F-4C55-A120-39D6686A74F9}">
          <x14:formula1>
            <xm:f>OFFSET(List2!$A$1,MATCH($G$126,List2!$A$2:$A$18,0),1,1,COUNTA(OFFSET(List2!$A$1,MATCH($G$126,List2!$A$2:$A$18,0),0,1,255))-1)</xm:f>
          </x14:formula1>
          <xm:sqref>H126</xm:sqref>
        </x14:dataValidation>
        <x14:dataValidation type="list" allowBlank="1" showInputMessage="1" showErrorMessage="1" xr:uid="{BEEB7C35-8F2E-484F-863F-4DDC9AE14550}">
          <x14:formula1>
            <xm:f>OFFSET(List2!$A$1,MATCH($G$126&amp;"_"&amp;$H$126,List2!$A$19:$A$54,0)+17,1,1,COUNTA(OFFSET(List2!$A$1,MATCH($G$126&amp;"_"&amp;$H$126,List2!$A$19:$A$54,0)+17,0,1,255))-1)</xm:f>
          </x14:formula1>
          <xm:sqref>I126</xm:sqref>
        </x14:dataValidation>
        <x14:dataValidation type="list" allowBlank="1" showInputMessage="1" showErrorMessage="1" xr:uid="{BFD92AA7-DA22-4B96-AF8B-5148F4B2D853}">
          <x14:formula1>
            <xm:f>OFFSET(List2!$A$1,MATCH($G$127,List2!$A$2:$A$18,0),1,1,COUNTA(OFFSET(List2!$A$1,MATCH($G$127,List2!$A$2:$A$18,0),0,1,255))-1)</xm:f>
          </x14:formula1>
          <xm:sqref>H127</xm:sqref>
        </x14:dataValidation>
        <x14:dataValidation type="list" allowBlank="1" showInputMessage="1" showErrorMessage="1" xr:uid="{7375567C-3336-4961-BF04-E860408EEB19}">
          <x14:formula1>
            <xm:f>OFFSET(List2!$A$1,MATCH($G$127&amp;"_"&amp;$H$127,List2!$A$19:$A$54,0)+17,1,1,COUNTA(OFFSET(List2!$A$1,MATCH($G$127&amp;"_"&amp;$H$127,List2!$A$19:$A$54,0)+17,0,1,255))-1)</xm:f>
          </x14:formula1>
          <xm:sqref>I127</xm:sqref>
        </x14:dataValidation>
        <x14:dataValidation type="list" allowBlank="1" showInputMessage="1" showErrorMessage="1" xr:uid="{2D361E1F-D5E0-4541-B151-A270B99ADC4C}">
          <x14:formula1>
            <xm:f>OFFSET(List2!$A$1,MATCH($G$128,List2!$A$2:$A$18,0),1,1,COUNTA(OFFSET(List2!$A$1,MATCH($G$128,List2!$A$2:$A$18,0),0,1,255))-1)</xm:f>
          </x14:formula1>
          <xm:sqref>H128</xm:sqref>
        </x14:dataValidation>
        <x14:dataValidation type="list" allowBlank="1" showInputMessage="1" showErrorMessage="1" xr:uid="{5A1F6669-1AA1-4397-B70F-6194AB4570CC}">
          <x14:formula1>
            <xm:f>OFFSET(List2!$A$1,MATCH($G$128&amp;"_"&amp;$H$128,List2!$A$19:$A$54,0)+17,1,1,COUNTA(OFFSET(List2!$A$1,MATCH($G$128&amp;"_"&amp;$H$128,List2!$A$19:$A$54,0)+17,0,1,255))-1)</xm:f>
          </x14:formula1>
          <xm:sqref>I128</xm:sqref>
        </x14:dataValidation>
        <x14:dataValidation type="list" allowBlank="1" showInputMessage="1" showErrorMessage="1" xr:uid="{5653BFDE-6E3D-4225-9F9F-300DA3E14709}">
          <x14:formula1>
            <xm:f>OFFSET(List2!$A$1,MATCH($G$129,List2!$A$2:$A$18,0),1,1,COUNTA(OFFSET(List2!$A$1,MATCH($G$129,List2!$A$2:$A$18,0),0,1,255))-1)</xm:f>
          </x14:formula1>
          <xm:sqref>H129</xm:sqref>
        </x14:dataValidation>
        <x14:dataValidation type="list" allowBlank="1" showInputMessage="1" showErrorMessage="1" xr:uid="{1A60B49A-C259-4B19-8DA3-2EDE073BA731}">
          <x14:formula1>
            <xm:f>OFFSET(List2!$A$1,MATCH($G$129&amp;"_"&amp;$H$129,List2!$A$19:$A$54,0)+17,1,1,COUNTA(OFFSET(List2!$A$1,MATCH($G$129&amp;"_"&amp;$H$129,List2!$A$19:$A$54,0)+17,0,1,255))-1)</xm:f>
          </x14:formula1>
          <xm:sqref>I129</xm:sqref>
        </x14:dataValidation>
        <x14:dataValidation type="list" allowBlank="1" showInputMessage="1" showErrorMessage="1" xr:uid="{50A40216-3E07-4F41-86F1-7251D6FFDEBE}">
          <x14:formula1>
            <xm:f>OFFSET(List2!$A$1,MATCH($G$130,List2!$A$2:$A$18,0),1,1,COUNTA(OFFSET(List2!$A$1,MATCH($G$130,List2!$A$2:$A$18,0),0,1,255))-1)</xm:f>
          </x14:formula1>
          <xm:sqref>H130</xm:sqref>
        </x14:dataValidation>
        <x14:dataValidation type="list" allowBlank="1" showInputMessage="1" showErrorMessage="1" xr:uid="{F2B74718-C4E5-4DBD-B271-523C759F9A6A}">
          <x14:formula1>
            <xm:f>OFFSET(List2!$A$1,MATCH($G$130&amp;"_"&amp;$H$130,List2!$A$19:$A$54,0)+17,1,1,COUNTA(OFFSET(List2!$A$1,MATCH($G$130&amp;"_"&amp;$H$130,List2!$A$19:$A$54,0)+17,0,1,255))-1)</xm:f>
          </x14:formula1>
          <xm:sqref>I130</xm:sqref>
        </x14:dataValidation>
        <x14:dataValidation type="list" allowBlank="1" showInputMessage="1" showErrorMessage="1" xr:uid="{BB722E37-F3C7-4053-9AFF-32DEFD3764C0}">
          <x14:formula1>
            <xm:f>OFFSET(List2!$A$1,MATCH($G$131,List2!$A$2:$A$18,0),1,1,COUNTA(OFFSET(List2!$A$1,MATCH($G$131,List2!$A$2:$A$18,0),0,1,255))-1)</xm:f>
          </x14:formula1>
          <xm:sqref>H131</xm:sqref>
        </x14:dataValidation>
        <x14:dataValidation type="list" allowBlank="1" showInputMessage="1" showErrorMessage="1" xr:uid="{6E372952-F502-46A3-9F35-2079706DD842}">
          <x14:formula1>
            <xm:f>OFFSET(List2!$A$1,MATCH($G$131&amp;"_"&amp;$H$131,List2!$A$19:$A$54,0)+17,1,1,COUNTA(OFFSET(List2!$A$1,MATCH($G$131&amp;"_"&amp;$H$131,List2!$A$19:$A$54,0)+17,0,1,255))-1)</xm:f>
          </x14:formula1>
          <xm:sqref>I131</xm:sqref>
        </x14:dataValidation>
        <x14:dataValidation type="list" allowBlank="1" showInputMessage="1" showErrorMessage="1" xr:uid="{197FF1BA-6273-4379-AB17-D425A9087B48}">
          <x14:formula1>
            <xm:f>OFFSET(List2!$A$1,MATCH($G$132,List2!$A$2:$A$18,0),1,1,COUNTA(OFFSET(List2!$A$1,MATCH($G$132,List2!$A$2:$A$18,0),0,1,255))-1)</xm:f>
          </x14:formula1>
          <xm:sqref>H132</xm:sqref>
        </x14:dataValidation>
        <x14:dataValidation type="list" allowBlank="1" showInputMessage="1" showErrorMessage="1" xr:uid="{81652E00-A37A-4420-B019-8AE5530BDC01}">
          <x14:formula1>
            <xm:f>OFFSET(List2!$A$1,MATCH($G$132&amp;"_"&amp;$H$132,List2!$A$19:$A$54,0)+17,1,1,COUNTA(OFFSET(List2!$A$1,MATCH($G$132&amp;"_"&amp;$H$132,List2!$A$19:$A$54,0)+17,0,1,255))-1)</xm:f>
          </x14:formula1>
          <xm:sqref>I132</xm:sqref>
        </x14:dataValidation>
        <x14:dataValidation type="list" allowBlank="1" showInputMessage="1" showErrorMessage="1" xr:uid="{E6DCFF66-B309-46EC-AE21-D41B0363786B}">
          <x14:formula1>
            <xm:f>OFFSET(List2!$A$1,MATCH($G$133,List2!$A$2:$A$18,0),1,1,COUNTA(OFFSET(List2!$A$1,MATCH($G$133,List2!$A$2:$A$18,0),0,1,255))-1)</xm:f>
          </x14:formula1>
          <xm:sqref>H133</xm:sqref>
        </x14:dataValidation>
        <x14:dataValidation type="list" allowBlank="1" showInputMessage="1" showErrorMessage="1" xr:uid="{B860A224-1676-4CF4-8D2F-C3DEA8765872}">
          <x14:formula1>
            <xm:f>OFFSET(List2!$A$1,MATCH($G$133&amp;"_"&amp;$H$133,List2!$A$19:$A$54,0)+17,1,1,COUNTA(OFFSET(List2!$A$1,MATCH($G$133&amp;"_"&amp;$H$133,List2!$A$19:$A$54,0)+17,0,1,255))-1)</xm:f>
          </x14:formula1>
          <xm:sqref>I133</xm:sqref>
        </x14:dataValidation>
        <x14:dataValidation type="list" allowBlank="1" showInputMessage="1" showErrorMessage="1" xr:uid="{21ED8A4F-1FA2-4503-905E-165D61492B03}">
          <x14:formula1>
            <xm:f>OFFSET(List2!$A$1,MATCH($G$134,List2!$A$2:$A$18,0),1,1,COUNTA(OFFSET(List2!$A$1,MATCH($G$134,List2!$A$2:$A$18,0),0,1,255))-1)</xm:f>
          </x14:formula1>
          <xm:sqref>H134</xm:sqref>
        </x14:dataValidation>
        <x14:dataValidation type="list" allowBlank="1" showInputMessage="1" showErrorMessage="1" xr:uid="{B04B845C-585C-44D7-90E2-D111920EE6AB}">
          <x14:formula1>
            <xm:f>OFFSET(List2!$A$1,MATCH($G$134&amp;"_"&amp;$H$134,List2!$A$19:$A$54,0)+17,1,1,COUNTA(OFFSET(List2!$A$1,MATCH($G$134&amp;"_"&amp;$H$134,List2!$A$19:$A$54,0)+17,0,1,255))-1)</xm:f>
          </x14:formula1>
          <xm:sqref>I134</xm:sqref>
        </x14:dataValidation>
        <x14:dataValidation type="list" allowBlank="1" showInputMessage="1" showErrorMessage="1" xr:uid="{F25D1182-38CA-44F4-81A9-7F463A99C1D8}">
          <x14:formula1>
            <xm:f>OFFSET(List2!$A$1,MATCH($G$135,List2!$A$2:$A$18,0),1,1,COUNTA(OFFSET(List2!$A$1,MATCH($G$135,List2!$A$2:$A$18,0),0,1,255))-1)</xm:f>
          </x14:formula1>
          <xm:sqref>H135</xm:sqref>
        </x14:dataValidation>
        <x14:dataValidation type="list" allowBlank="1" showInputMessage="1" showErrorMessage="1" xr:uid="{7EB973CF-2B99-40DA-A4A2-322F149C6F86}">
          <x14:formula1>
            <xm:f>OFFSET(List2!$A$1,MATCH($G$135&amp;"_"&amp;$H$135,List2!$A$19:$A$54,0)+17,1,1,COUNTA(OFFSET(List2!$A$1,MATCH($G$135&amp;"_"&amp;$H$135,List2!$A$19:$A$54,0)+17,0,1,255))-1)</xm:f>
          </x14:formula1>
          <xm:sqref>I135</xm:sqref>
        </x14:dataValidation>
        <x14:dataValidation type="list" allowBlank="1" showInputMessage="1" showErrorMessage="1" xr:uid="{F36DEA45-9149-4480-951D-823E0D233E91}">
          <x14:formula1>
            <xm:f>OFFSET(List2!$A$1,MATCH($G$136,List2!$A$2:$A$18,0),1,1,COUNTA(OFFSET(List2!$A$1,MATCH($G$136,List2!$A$2:$A$18,0),0,1,255))-1)</xm:f>
          </x14:formula1>
          <xm:sqref>H136</xm:sqref>
        </x14:dataValidation>
        <x14:dataValidation type="list" allowBlank="1" showInputMessage="1" showErrorMessage="1" xr:uid="{020440A6-5DB7-4D16-93B1-7736A421D44B}">
          <x14:formula1>
            <xm:f>OFFSET(List2!$A$1,MATCH($G$136&amp;"_"&amp;$H$136,List2!$A$19:$A$54,0)+17,1,1,COUNTA(OFFSET(List2!$A$1,MATCH($G$136&amp;"_"&amp;$H$136,List2!$A$19:$A$54,0)+17,0,1,255))-1)</xm:f>
          </x14:formula1>
          <xm:sqref>I136</xm:sqref>
        </x14:dataValidation>
        <x14:dataValidation type="list" allowBlank="1" showInputMessage="1" showErrorMessage="1" xr:uid="{0BE7A781-B599-4300-834E-6FFF19AA22A5}">
          <x14:formula1>
            <xm:f>OFFSET(List2!$A$1,MATCH($G$137,List2!$A$2:$A$18,0),1,1,COUNTA(OFFSET(List2!$A$1,MATCH($G$137,List2!$A$2:$A$18,0),0,1,255))-1)</xm:f>
          </x14:formula1>
          <xm:sqref>H137</xm:sqref>
        </x14:dataValidation>
        <x14:dataValidation type="list" allowBlank="1" showInputMessage="1" showErrorMessage="1" xr:uid="{7187D1A5-1EA2-4131-8C78-E435CD84A5CD}">
          <x14:formula1>
            <xm:f>OFFSET(List2!$A$1,MATCH($G$137&amp;"_"&amp;$H$137,List2!$A$19:$A$54,0)+17,1,1,COUNTA(OFFSET(List2!$A$1,MATCH($G$137&amp;"_"&amp;$H$137,List2!$A$19:$A$54,0)+17,0,1,255))-1)</xm:f>
          </x14:formula1>
          <xm:sqref>I137</xm:sqref>
        </x14:dataValidation>
        <x14:dataValidation type="list" allowBlank="1" showInputMessage="1" showErrorMessage="1" xr:uid="{77E9F92D-41A2-4DB5-A5EE-D3AC0861A907}">
          <x14:formula1>
            <xm:f>OFFSET(List2!$A$1,MATCH($G$138,List2!$A$2:$A$18,0),1,1,COUNTA(OFFSET(List2!$A$1,MATCH($G$138,List2!$A$2:$A$18,0),0,1,255))-1)</xm:f>
          </x14:formula1>
          <xm:sqref>H138</xm:sqref>
        </x14:dataValidation>
        <x14:dataValidation type="list" allowBlank="1" showInputMessage="1" showErrorMessage="1" xr:uid="{5DE37021-6F98-4841-8A42-5AB826A4C4D7}">
          <x14:formula1>
            <xm:f>OFFSET(List2!$A$1,MATCH($G$138&amp;"_"&amp;$H$138,List2!$A$19:$A$54,0)+17,1,1,COUNTA(OFFSET(List2!$A$1,MATCH($G$138&amp;"_"&amp;$H$138,List2!$A$19:$A$54,0)+17,0,1,255))-1)</xm:f>
          </x14:formula1>
          <xm:sqref>I138</xm:sqref>
        </x14:dataValidation>
        <x14:dataValidation type="list" allowBlank="1" showInputMessage="1" showErrorMessage="1" xr:uid="{3421988B-5D45-40C7-B4A2-DCE3D4852B7E}">
          <x14:formula1>
            <xm:f>OFFSET(List2!$A$1,MATCH($G$139,List2!$A$2:$A$18,0),1,1,COUNTA(OFFSET(List2!$A$1,MATCH($G$139,List2!$A$2:$A$18,0),0,1,255))-1)</xm:f>
          </x14:formula1>
          <xm:sqref>H139</xm:sqref>
        </x14:dataValidation>
        <x14:dataValidation type="list" allowBlank="1" showInputMessage="1" showErrorMessage="1" xr:uid="{92B0454E-E185-4F61-B57D-A9988D28A507}">
          <x14:formula1>
            <xm:f>OFFSET(List2!$A$1,MATCH($G$139&amp;"_"&amp;$H$139,List2!$A$19:$A$54,0)+17,1,1,COUNTA(OFFSET(List2!$A$1,MATCH($G$139&amp;"_"&amp;$H$139,List2!$A$19:$A$54,0)+17,0,1,255))-1)</xm:f>
          </x14:formula1>
          <xm:sqref>I139</xm:sqref>
        </x14:dataValidation>
        <x14:dataValidation type="list" allowBlank="1" showInputMessage="1" showErrorMessage="1" xr:uid="{5DF3C371-B97B-402E-BC86-FBA943750AFB}">
          <x14:formula1>
            <xm:f>OFFSET(List2!$A$1,MATCH($G$140,List2!$A$2:$A$18,0),1,1,COUNTA(OFFSET(List2!$A$1,MATCH($G$140,List2!$A$2:$A$18,0),0,1,255))-1)</xm:f>
          </x14:formula1>
          <xm:sqref>H140</xm:sqref>
        </x14:dataValidation>
        <x14:dataValidation type="list" allowBlank="1" showInputMessage="1" showErrorMessage="1" xr:uid="{C4835238-D7D9-41AD-AD6C-36F9E8D1292A}">
          <x14:formula1>
            <xm:f>OFFSET(List2!$A$1,MATCH($G$140&amp;"_"&amp;$H$140,List2!$A$19:$A$54,0)+17,1,1,COUNTA(OFFSET(List2!$A$1,MATCH($G$140&amp;"_"&amp;$H$140,List2!$A$19:$A$54,0)+17,0,1,255))-1)</xm:f>
          </x14:formula1>
          <xm:sqref>I140</xm:sqref>
        </x14:dataValidation>
        <x14:dataValidation type="list" allowBlank="1" showInputMessage="1" showErrorMessage="1" xr:uid="{2A3130C8-B483-4104-8D38-5BA101D8329A}">
          <x14:formula1>
            <xm:f>OFFSET(List2!$A$1,MATCH($G$141,List2!$A$2:$A$18,0),1,1,COUNTA(OFFSET(List2!$A$1,MATCH($G$141,List2!$A$2:$A$18,0),0,1,255))-1)</xm:f>
          </x14:formula1>
          <xm:sqref>H141</xm:sqref>
        </x14:dataValidation>
        <x14:dataValidation type="list" allowBlank="1" showInputMessage="1" showErrorMessage="1" xr:uid="{8E03A341-AB32-44B0-9C95-3DC0104B02C7}">
          <x14:formula1>
            <xm:f>OFFSET(List2!$A$1,MATCH($G$141&amp;"_"&amp;$H$141,List2!$A$19:$A$54,0)+17,1,1,COUNTA(OFFSET(List2!$A$1,MATCH($G$141&amp;"_"&amp;$H$141,List2!$A$19:$A$54,0)+17,0,1,255))-1)</xm:f>
          </x14:formula1>
          <xm:sqref>I141</xm:sqref>
        </x14:dataValidation>
        <x14:dataValidation type="list" allowBlank="1" showInputMessage="1" showErrorMessage="1" xr:uid="{38060479-9831-4A3D-A70E-A859367AEAD4}">
          <x14:formula1>
            <xm:f>OFFSET(List2!$A$1,MATCH($G$142,List2!$A$2:$A$18,0),1,1,COUNTA(OFFSET(List2!$A$1,MATCH($G$142,List2!$A$2:$A$18,0),0,1,255))-1)</xm:f>
          </x14:formula1>
          <xm:sqref>H142</xm:sqref>
        </x14:dataValidation>
        <x14:dataValidation type="list" allowBlank="1" showInputMessage="1" showErrorMessage="1" xr:uid="{AD101CFA-C659-4EB2-9AF6-74333DA05FBE}">
          <x14:formula1>
            <xm:f>OFFSET(List2!$A$1,MATCH($G$142&amp;"_"&amp;$H$142,List2!$A$19:$A$54,0)+17,1,1,COUNTA(OFFSET(List2!$A$1,MATCH($G$142&amp;"_"&amp;$H$142,List2!$A$19:$A$54,0)+17,0,1,255))-1)</xm:f>
          </x14:formula1>
          <xm:sqref>I142</xm:sqref>
        </x14:dataValidation>
        <x14:dataValidation type="list" allowBlank="1" showInputMessage="1" showErrorMessage="1" xr:uid="{49E680AA-CE6D-425D-AE72-0F52E7EF47D0}">
          <x14:formula1>
            <xm:f>OFFSET(List2!$A$1,MATCH($G$143,List2!$A$2:$A$18,0),1,1,COUNTA(OFFSET(List2!$A$1,MATCH($G$143,List2!$A$2:$A$18,0),0,1,255))-1)</xm:f>
          </x14:formula1>
          <xm:sqref>H143</xm:sqref>
        </x14:dataValidation>
        <x14:dataValidation type="list" allowBlank="1" showInputMessage="1" showErrorMessage="1" xr:uid="{D850DF87-319F-456B-8E0D-D052C4EE9B49}">
          <x14:formula1>
            <xm:f>OFFSET(List2!$A$1,MATCH($G$143&amp;"_"&amp;$H$143,List2!$A$19:$A$54,0)+17,1,1,COUNTA(OFFSET(List2!$A$1,MATCH($G$143&amp;"_"&amp;$H$143,List2!$A$19:$A$54,0)+17,0,1,255))-1)</xm:f>
          </x14:formula1>
          <xm:sqref>I143</xm:sqref>
        </x14:dataValidation>
        <x14:dataValidation type="list" allowBlank="1" showInputMessage="1" showErrorMessage="1" xr:uid="{6FDA3BEA-4AA1-4DB3-9BD3-0C50967CF0DB}">
          <x14:formula1>
            <xm:f>OFFSET(List2!$A$1,MATCH($G$144,List2!$A$2:$A$18,0),1,1,COUNTA(OFFSET(List2!$A$1,MATCH($G$144,List2!$A$2:$A$18,0),0,1,255))-1)</xm:f>
          </x14:formula1>
          <xm:sqref>H144</xm:sqref>
        </x14:dataValidation>
        <x14:dataValidation type="list" allowBlank="1" showInputMessage="1" showErrorMessage="1" xr:uid="{5928DA3E-A8E7-4264-98D8-9DEFC7A4F4FE}">
          <x14:formula1>
            <xm:f>OFFSET(List2!$A$1,MATCH($G$144&amp;"_"&amp;$H$144,List2!$A$19:$A$54,0)+17,1,1,COUNTA(OFFSET(List2!$A$1,MATCH($G$144&amp;"_"&amp;$H$144,List2!$A$19:$A$54,0)+17,0,1,255))-1)</xm:f>
          </x14:formula1>
          <xm:sqref>I144</xm:sqref>
        </x14:dataValidation>
        <x14:dataValidation type="list" allowBlank="1" showInputMessage="1" showErrorMessage="1" xr:uid="{FFE28E8C-D193-44C7-85DD-8B557DB3C8E6}">
          <x14:formula1>
            <xm:f>OFFSET(List2!$A$1,MATCH($G$145,List2!$A$2:$A$18,0),1,1,COUNTA(OFFSET(List2!$A$1,MATCH($G$145,List2!$A$2:$A$18,0),0,1,255))-1)</xm:f>
          </x14:formula1>
          <xm:sqref>H145</xm:sqref>
        </x14:dataValidation>
        <x14:dataValidation type="list" allowBlank="1" showInputMessage="1" showErrorMessage="1" xr:uid="{E05EDF57-6F1B-40AB-A7B4-130BE4FCCDA0}">
          <x14:formula1>
            <xm:f>OFFSET(List2!$A$1,MATCH($G$145&amp;"_"&amp;$H$145,List2!$A$19:$A$54,0)+17,1,1,COUNTA(OFFSET(List2!$A$1,MATCH($G$145&amp;"_"&amp;$H$145,List2!$A$19:$A$54,0)+17,0,1,255))-1)</xm:f>
          </x14:formula1>
          <xm:sqref>I145</xm:sqref>
        </x14:dataValidation>
        <x14:dataValidation type="list" allowBlank="1" showInputMessage="1" showErrorMessage="1" xr:uid="{20148041-0233-4AA7-A84F-DDC8E89FF330}">
          <x14:formula1>
            <xm:f>OFFSET(List2!$A$1,MATCH($G$146,List2!$A$2:$A$18,0),1,1,COUNTA(OFFSET(List2!$A$1,MATCH($G$146,List2!$A$2:$A$18,0),0,1,255))-1)</xm:f>
          </x14:formula1>
          <xm:sqref>H146</xm:sqref>
        </x14:dataValidation>
        <x14:dataValidation type="list" allowBlank="1" showInputMessage="1" showErrorMessage="1" xr:uid="{708BB3B4-2C93-46A4-9DEB-4F64CA345010}">
          <x14:formula1>
            <xm:f>OFFSET(List2!$A$1,MATCH($G$146&amp;"_"&amp;$H$146,List2!$A$19:$A$54,0)+17,1,1,COUNTA(OFFSET(List2!$A$1,MATCH($G$146&amp;"_"&amp;$H$146,List2!$A$19:$A$54,0)+17,0,1,255))-1)</xm:f>
          </x14:formula1>
          <xm:sqref>I146</xm:sqref>
        </x14:dataValidation>
        <x14:dataValidation type="list" allowBlank="1" showInputMessage="1" showErrorMessage="1" xr:uid="{391F2026-6787-4CE0-90FA-B4A901B9363E}">
          <x14:formula1>
            <xm:f>OFFSET(List2!$A$1,MATCH($G$147,List2!$A$2:$A$18,0),1,1,COUNTA(OFFSET(List2!$A$1,MATCH($G$147,List2!$A$2:$A$18,0),0,1,255))-1)</xm:f>
          </x14:formula1>
          <xm:sqref>H147</xm:sqref>
        </x14:dataValidation>
        <x14:dataValidation type="list" allowBlank="1" showInputMessage="1" showErrorMessage="1" xr:uid="{BB83B6E8-06DD-4CBB-A70F-C4E1BF76630F}">
          <x14:formula1>
            <xm:f>OFFSET(List2!$A$1,MATCH($G$147&amp;"_"&amp;$H$147,List2!$A$19:$A$54,0)+17,1,1,COUNTA(OFFSET(List2!$A$1,MATCH($G$147&amp;"_"&amp;$H$147,List2!$A$19:$A$54,0)+17,0,1,255))-1)</xm:f>
          </x14:formula1>
          <xm:sqref>I147</xm:sqref>
        </x14:dataValidation>
        <x14:dataValidation type="list" allowBlank="1" showInputMessage="1" showErrorMessage="1" xr:uid="{2388B75D-5CC1-4BFC-9001-ECDEB9FC7479}">
          <x14:formula1>
            <xm:f>OFFSET(List2!$A$1,MATCH($G$148,List2!$A$2:$A$18,0),1,1,COUNTA(OFFSET(List2!$A$1,MATCH($G$148,List2!$A$2:$A$18,0),0,1,255))-1)</xm:f>
          </x14:formula1>
          <xm:sqref>H148</xm:sqref>
        </x14:dataValidation>
        <x14:dataValidation type="list" allowBlank="1" showInputMessage="1" showErrorMessage="1" xr:uid="{1D39BB15-7C87-439C-8F90-83E104EEE19A}">
          <x14:formula1>
            <xm:f>OFFSET(List2!$A$1,MATCH($G$148&amp;"_"&amp;$H$148,List2!$A$19:$A$54,0)+17,1,1,COUNTA(OFFSET(List2!$A$1,MATCH($G$148&amp;"_"&amp;$H$148,List2!$A$19:$A$54,0)+17,0,1,255))-1)</xm:f>
          </x14:formula1>
          <xm:sqref>I148</xm:sqref>
        </x14:dataValidation>
        <x14:dataValidation type="list" allowBlank="1" showInputMessage="1" showErrorMessage="1" xr:uid="{AF58F487-D917-462C-9177-BEED231D76FB}">
          <x14:formula1>
            <xm:f>OFFSET(List2!$A$1,MATCH($G$149,List2!$A$2:$A$18,0),1,1,COUNTA(OFFSET(List2!$A$1,MATCH($G$149,List2!$A$2:$A$18,0),0,1,255))-1)</xm:f>
          </x14:formula1>
          <xm:sqref>H149</xm:sqref>
        </x14:dataValidation>
        <x14:dataValidation type="list" allowBlank="1" showInputMessage="1" showErrorMessage="1" xr:uid="{51ECEDF0-36EB-492B-9538-AC3E3CCB73B2}">
          <x14:formula1>
            <xm:f>OFFSET(List2!$A$1,MATCH($G$149&amp;"_"&amp;$H$149,List2!$A$19:$A$54,0)+17,1,1,COUNTA(OFFSET(List2!$A$1,MATCH($G$149&amp;"_"&amp;$H$149,List2!$A$19:$A$54,0)+17,0,1,255))-1)</xm:f>
          </x14:formula1>
          <xm:sqref>I149</xm:sqref>
        </x14:dataValidation>
        <x14:dataValidation type="list" allowBlank="1" showInputMessage="1" showErrorMessage="1" xr:uid="{CA9C0E35-70B3-4C21-ABFB-DA3D5D146373}">
          <x14:formula1>
            <xm:f>OFFSET(List2!$A$1,MATCH($G$150,List2!$A$2:$A$18,0),1,1,COUNTA(OFFSET(List2!$A$1,MATCH($G$150,List2!$A$2:$A$18,0),0,1,255))-1)</xm:f>
          </x14:formula1>
          <xm:sqref>H150</xm:sqref>
        </x14:dataValidation>
        <x14:dataValidation type="list" allowBlank="1" showInputMessage="1" showErrorMessage="1" xr:uid="{5144294E-529A-47AB-833E-66A487EA2EFB}">
          <x14:formula1>
            <xm:f>OFFSET(List2!$A$1,MATCH($G$150&amp;"_"&amp;$H$150,List2!$A$19:$A$54,0)+17,1,1,COUNTA(OFFSET(List2!$A$1,MATCH($G$150&amp;"_"&amp;$H$150,List2!$A$19:$A$54,0)+17,0,1,255))-1)</xm:f>
          </x14:formula1>
          <xm:sqref>I150</xm:sqref>
        </x14:dataValidation>
        <x14:dataValidation type="list" allowBlank="1" showInputMessage="1" showErrorMessage="1" xr:uid="{A10E3F4B-EB73-4D0A-8D3A-2C203881994A}">
          <x14:formula1>
            <xm:f>OFFSET(List2!$A$1,MATCH($G$151,List2!$A$2:$A$18,0),1,1,COUNTA(OFFSET(List2!$A$1,MATCH($G$151,List2!$A$2:$A$18,0),0,1,255))-1)</xm:f>
          </x14:formula1>
          <xm:sqref>H151</xm:sqref>
        </x14:dataValidation>
        <x14:dataValidation type="list" allowBlank="1" showInputMessage="1" showErrorMessage="1" xr:uid="{A7BCA1D2-58C0-48CA-88C8-3C07C4557639}">
          <x14:formula1>
            <xm:f>OFFSET(List2!$A$1,MATCH($G$151&amp;"_"&amp;$H$151,List2!$A$19:$A$54,0)+17,1,1,COUNTA(OFFSET(List2!$A$1,MATCH($G$151&amp;"_"&amp;$H$151,List2!$A$19:$A$54,0)+17,0,1,255))-1)</xm:f>
          </x14:formula1>
          <xm:sqref>I151</xm:sqref>
        </x14:dataValidation>
        <x14:dataValidation type="list" allowBlank="1" showInputMessage="1" showErrorMessage="1" xr:uid="{729B4858-22D7-4A5E-B937-D94FD2EC9D8D}">
          <x14:formula1>
            <xm:f>OFFSET(List2!$A$1,MATCH($G$152,List2!$A$2:$A$18,0),1,1,COUNTA(OFFSET(List2!$A$1,MATCH($G$152,List2!$A$2:$A$18,0),0,1,255))-1)</xm:f>
          </x14:formula1>
          <xm:sqref>H152</xm:sqref>
        </x14:dataValidation>
        <x14:dataValidation type="list" allowBlank="1" showInputMessage="1" showErrorMessage="1" xr:uid="{A43AB0E6-E071-4493-937A-27F09DCD466E}">
          <x14:formula1>
            <xm:f>OFFSET(List2!$A$1,MATCH($G$152&amp;"_"&amp;$H$152,List2!$A$19:$A$54,0)+17,1,1,COUNTA(OFFSET(List2!$A$1,MATCH($G$152&amp;"_"&amp;$H$152,List2!$A$19:$A$54,0)+17,0,1,255))-1)</xm:f>
          </x14:formula1>
          <xm:sqref>I152</xm:sqref>
        </x14:dataValidation>
        <x14:dataValidation type="list" allowBlank="1" showInputMessage="1" showErrorMessage="1" xr:uid="{7E2C3146-BF3C-43CE-95A1-33B8700C0316}">
          <x14:formula1>
            <xm:f>OFFSET(List2!$A$1,MATCH($G$153,List2!$A$2:$A$18,0),1,1,COUNTA(OFFSET(List2!$A$1,MATCH($G$153,List2!$A$2:$A$18,0),0,1,255))-1)</xm:f>
          </x14:formula1>
          <xm:sqref>H153</xm:sqref>
        </x14:dataValidation>
        <x14:dataValidation type="list" allowBlank="1" showInputMessage="1" showErrorMessage="1" xr:uid="{ED1639E9-53CE-4FB6-BC37-4259B699C602}">
          <x14:formula1>
            <xm:f>OFFSET(List2!$A$1,MATCH($G$153&amp;"_"&amp;$H$153,List2!$A$19:$A$54,0)+17,1,1,COUNTA(OFFSET(List2!$A$1,MATCH($G$153&amp;"_"&amp;$H$153,List2!$A$19:$A$54,0)+17,0,1,255))-1)</xm:f>
          </x14:formula1>
          <xm:sqref>I153</xm:sqref>
        </x14:dataValidation>
        <x14:dataValidation type="list" allowBlank="1" showInputMessage="1" showErrorMessage="1" xr:uid="{86DB28C3-66D5-4658-8B03-5DD2279D6861}">
          <x14:formula1>
            <xm:f>OFFSET(List2!$A$1,MATCH($G$154,List2!$A$2:$A$18,0),1,1,COUNTA(OFFSET(List2!$A$1,MATCH($G$154,List2!$A$2:$A$18,0),0,1,255))-1)</xm:f>
          </x14:formula1>
          <xm:sqref>H154</xm:sqref>
        </x14:dataValidation>
        <x14:dataValidation type="list" allowBlank="1" showInputMessage="1" showErrorMessage="1" xr:uid="{A1D011CE-774E-4BE5-B23A-02CD87181452}">
          <x14:formula1>
            <xm:f>OFFSET(List2!$A$1,MATCH($G$154&amp;"_"&amp;$H$154,List2!$A$19:$A$54,0)+17,1,1,COUNTA(OFFSET(List2!$A$1,MATCH($G$154&amp;"_"&amp;$H$154,List2!$A$19:$A$54,0)+17,0,1,255))-1)</xm:f>
          </x14:formula1>
          <xm:sqref>I154</xm:sqref>
        </x14:dataValidation>
        <x14:dataValidation type="list" allowBlank="1" showInputMessage="1" showErrorMessage="1" xr:uid="{0F06118B-7A91-4608-BD3B-BB8B54A5023D}">
          <x14:formula1>
            <xm:f>OFFSET(List2!$A$1,MATCH($G$155,List2!$A$2:$A$18,0),1,1,COUNTA(OFFSET(List2!$A$1,MATCH($G$155,List2!$A$2:$A$18,0),0,1,255))-1)</xm:f>
          </x14:formula1>
          <xm:sqref>H155</xm:sqref>
        </x14:dataValidation>
        <x14:dataValidation type="list" allowBlank="1" showInputMessage="1" showErrorMessage="1" xr:uid="{73B90B96-0766-42D4-9FEB-824E6727C04F}">
          <x14:formula1>
            <xm:f>OFFSET(List2!$A$1,MATCH($G$155&amp;"_"&amp;$H$155,List2!$A$19:$A$54,0)+17,1,1,COUNTA(OFFSET(List2!$A$1,MATCH($G$155&amp;"_"&amp;$H$155,List2!$A$19:$A$54,0)+17,0,1,255))-1)</xm:f>
          </x14:formula1>
          <xm:sqref>I155</xm:sqref>
        </x14:dataValidation>
        <x14:dataValidation type="list" allowBlank="1" showInputMessage="1" showErrorMessage="1" xr:uid="{906DB95D-8FD3-460B-8706-A642EF16FDF1}">
          <x14:formula1>
            <xm:f>OFFSET(List2!$A$1,MATCH($G$156,List2!$A$2:$A$18,0),1,1,COUNTA(OFFSET(List2!$A$1,MATCH($G$156,List2!$A$2:$A$18,0),0,1,255))-1)</xm:f>
          </x14:formula1>
          <xm:sqref>H156</xm:sqref>
        </x14:dataValidation>
        <x14:dataValidation type="list" allowBlank="1" showInputMessage="1" showErrorMessage="1" xr:uid="{52E5D6C0-D99A-479B-80EF-35AB021B2167}">
          <x14:formula1>
            <xm:f>OFFSET(List2!$A$1,MATCH($G$156&amp;"_"&amp;$H$156,List2!$A$19:$A$54,0)+17,1,1,COUNTA(OFFSET(List2!$A$1,MATCH($G$156&amp;"_"&amp;$H$156,List2!$A$19:$A$54,0)+17,0,1,255))-1)</xm:f>
          </x14:formula1>
          <xm:sqref>I156</xm:sqref>
        </x14:dataValidation>
        <x14:dataValidation type="list" allowBlank="1" showInputMessage="1" showErrorMessage="1" xr:uid="{22A396E6-88AE-4E7C-BE4B-024EAF90E3EE}">
          <x14:formula1>
            <xm:f>OFFSET(List2!$A$1,MATCH($G$157,List2!$A$2:$A$18,0),1,1,COUNTA(OFFSET(List2!$A$1,MATCH($G$157,List2!$A$2:$A$18,0),0,1,255))-1)</xm:f>
          </x14:formula1>
          <xm:sqref>H157</xm:sqref>
        </x14:dataValidation>
        <x14:dataValidation type="list" allowBlank="1" showInputMessage="1" showErrorMessage="1" xr:uid="{3338B9C4-9D8F-453B-BF75-3D4BEEDDE4D7}">
          <x14:formula1>
            <xm:f>OFFSET(List2!$A$1,MATCH($G$157&amp;"_"&amp;$H$157,List2!$A$19:$A$54,0)+17,1,1,COUNTA(OFFSET(List2!$A$1,MATCH($G$157&amp;"_"&amp;$H$157,List2!$A$19:$A$54,0)+17,0,1,255))-1)</xm:f>
          </x14:formula1>
          <xm:sqref>I157</xm:sqref>
        </x14:dataValidation>
        <x14:dataValidation type="list" allowBlank="1" showInputMessage="1" showErrorMessage="1" xr:uid="{C5B6646D-3FDE-46E5-8DA5-5CB104EB7D7B}">
          <x14:formula1>
            <xm:f>OFFSET(List2!$A$1,MATCH($G$158,List2!$A$2:$A$18,0),1,1,COUNTA(OFFSET(List2!$A$1,MATCH($G$158,List2!$A$2:$A$18,0),0,1,255))-1)</xm:f>
          </x14:formula1>
          <xm:sqref>H158</xm:sqref>
        </x14:dataValidation>
        <x14:dataValidation type="list" allowBlank="1" showInputMessage="1" showErrorMessage="1" xr:uid="{70448DF2-8816-4A01-9024-B96FE241D37E}">
          <x14:formula1>
            <xm:f>OFFSET(List2!$A$1,MATCH($G$158&amp;"_"&amp;$H$158,List2!$A$19:$A$54,0)+17,1,1,COUNTA(OFFSET(List2!$A$1,MATCH($G$158&amp;"_"&amp;$H$158,List2!$A$19:$A$54,0)+17,0,1,255))-1)</xm:f>
          </x14:formula1>
          <xm:sqref>I158</xm:sqref>
        </x14:dataValidation>
        <x14:dataValidation type="list" allowBlank="1" showInputMessage="1" showErrorMessage="1" xr:uid="{37A81BCC-072D-4949-89C6-7E3C39E80802}">
          <x14:formula1>
            <xm:f>OFFSET(List2!$A$1,MATCH($G$159,List2!$A$2:$A$18,0),1,1,COUNTA(OFFSET(List2!$A$1,MATCH($G$159,List2!$A$2:$A$18,0),0,1,255))-1)</xm:f>
          </x14:formula1>
          <xm:sqref>H159</xm:sqref>
        </x14:dataValidation>
        <x14:dataValidation type="list" allowBlank="1" showInputMessage="1" showErrorMessage="1" xr:uid="{5C18A69C-A16F-483E-9AE2-12A128EE606C}">
          <x14:formula1>
            <xm:f>OFFSET(List2!$A$1,MATCH($G$159&amp;"_"&amp;$H$159,List2!$A$19:$A$54,0)+17,1,1,COUNTA(OFFSET(List2!$A$1,MATCH($G$159&amp;"_"&amp;$H$159,List2!$A$19:$A$54,0)+17,0,1,255))-1)</xm:f>
          </x14:formula1>
          <xm:sqref>I159</xm:sqref>
        </x14:dataValidation>
        <x14:dataValidation type="list" allowBlank="1" showInputMessage="1" showErrorMessage="1" xr:uid="{AF898E41-4707-47BC-AC22-77B1E45983AA}">
          <x14:formula1>
            <xm:f>OFFSET(List2!$A$1,MATCH($G$160,List2!$A$2:$A$18,0),1,1,COUNTA(OFFSET(List2!$A$1,MATCH($G$160,List2!$A$2:$A$18,0),0,1,255))-1)</xm:f>
          </x14:formula1>
          <xm:sqref>H160</xm:sqref>
        </x14:dataValidation>
        <x14:dataValidation type="list" allowBlank="1" showInputMessage="1" showErrorMessage="1" xr:uid="{6E92FDB5-8F33-4071-9143-B65C54782BB6}">
          <x14:formula1>
            <xm:f>OFFSET(List2!$A$1,MATCH($G$160&amp;"_"&amp;$H$160,List2!$A$19:$A$54,0)+17,1,1,COUNTA(OFFSET(List2!$A$1,MATCH($G$160&amp;"_"&amp;$H$160,List2!$A$19:$A$54,0)+17,0,1,255))-1)</xm:f>
          </x14:formula1>
          <xm:sqref>I160</xm:sqref>
        </x14:dataValidation>
        <x14:dataValidation type="list" allowBlank="1" showInputMessage="1" showErrorMessage="1" xr:uid="{6ED9B849-DB6E-4A72-B73A-E6490B487890}">
          <x14:formula1>
            <xm:f>OFFSET(List2!$A$1,MATCH($G$161,List2!$A$2:$A$18,0),1,1,COUNTA(OFFSET(List2!$A$1,MATCH($G$161,List2!$A$2:$A$18,0),0,1,255))-1)</xm:f>
          </x14:formula1>
          <xm:sqref>H161</xm:sqref>
        </x14:dataValidation>
        <x14:dataValidation type="list" allowBlank="1" showInputMessage="1" showErrorMessage="1" xr:uid="{34016651-CFFF-4D11-939F-37FA95B92904}">
          <x14:formula1>
            <xm:f>OFFSET(List2!$A$1,MATCH($G$161&amp;"_"&amp;$H$161,List2!$A$19:$A$54,0)+17,1,1,COUNTA(OFFSET(List2!$A$1,MATCH($G$161&amp;"_"&amp;$H$161,List2!$A$19:$A$54,0)+17,0,1,255))-1)</xm:f>
          </x14:formula1>
          <xm:sqref>I161</xm:sqref>
        </x14:dataValidation>
        <x14:dataValidation type="list" allowBlank="1" showInputMessage="1" showErrorMessage="1" xr:uid="{48853262-9D13-4442-9EFD-EF2447C33A53}">
          <x14:formula1>
            <xm:f>OFFSET(List2!$A$1,MATCH($G$162,List2!$A$2:$A$18,0),1,1,COUNTA(OFFSET(List2!$A$1,MATCH($G$162,List2!$A$2:$A$18,0),0,1,255))-1)</xm:f>
          </x14:formula1>
          <xm:sqref>H162</xm:sqref>
        </x14:dataValidation>
        <x14:dataValidation type="list" allowBlank="1" showInputMessage="1" showErrorMessage="1" xr:uid="{6D8219A0-CA21-40E3-B6AD-D5F0A95ACEFF}">
          <x14:formula1>
            <xm:f>OFFSET(List2!$A$1,MATCH($G$162&amp;"_"&amp;$H$162,List2!$A$19:$A$54,0)+17,1,1,COUNTA(OFFSET(List2!$A$1,MATCH($G$162&amp;"_"&amp;$H$162,List2!$A$19:$A$54,0)+17,0,1,255))-1)</xm:f>
          </x14:formula1>
          <xm:sqref>I162</xm:sqref>
        </x14:dataValidation>
        <x14:dataValidation type="list" allowBlank="1" showInputMessage="1" showErrorMessage="1" xr:uid="{F975D4A6-DFC5-4984-B686-C030ED1933D1}">
          <x14:formula1>
            <xm:f>OFFSET(List2!$A$1,MATCH($G$163,List2!$A$2:$A$18,0),1,1,COUNTA(OFFSET(List2!$A$1,MATCH($G$163,List2!$A$2:$A$18,0),0,1,255))-1)</xm:f>
          </x14:formula1>
          <xm:sqref>H163</xm:sqref>
        </x14:dataValidation>
        <x14:dataValidation type="list" allowBlank="1" showInputMessage="1" showErrorMessage="1" xr:uid="{DE359D14-F3EE-49EE-B0B0-983022E27AEE}">
          <x14:formula1>
            <xm:f>OFFSET(List2!$A$1,MATCH($G$163&amp;"_"&amp;$H$163,List2!$A$19:$A$54,0)+17,1,1,COUNTA(OFFSET(List2!$A$1,MATCH($G$163&amp;"_"&amp;$H$163,List2!$A$19:$A$54,0)+17,0,1,255))-1)</xm:f>
          </x14:formula1>
          <xm:sqref>I163</xm:sqref>
        </x14:dataValidation>
        <x14:dataValidation type="list" allowBlank="1" showInputMessage="1" showErrorMessage="1" xr:uid="{30161084-A051-4B78-9372-5079F08EA0CB}">
          <x14:formula1>
            <xm:f>OFFSET(List2!$A$1,MATCH($G$164,List2!$A$2:$A$18,0),1,1,COUNTA(OFFSET(List2!$A$1,MATCH($G$164,List2!$A$2:$A$18,0),0,1,255))-1)</xm:f>
          </x14:formula1>
          <xm:sqref>H164</xm:sqref>
        </x14:dataValidation>
        <x14:dataValidation type="list" allowBlank="1" showInputMessage="1" showErrorMessage="1" xr:uid="{22E976A0-949F-40C9-9DD2-B0BD0A667494}">
          <x14:formula1>
            <xm:f>OFFSET(List2!$A$1,MATCH($G$164&amp;"_"&amp;$H$164,List2!$A$19:$A$54,0)+17,1,1,COUNTA(OFFSET(List2!$A$1,MATCH($G$164&amp;"_"&amp;$H$164,List2!$A$19:$A$54,0)+17,0,1,255))-1)</xm:f>
          </x14:formula1>
          <xm:sqref>I164</xm:sqref>
        </x14:dataValidation>
        <x14:dataValidation type="list" allowBlank="1" showInputMessage="1" showErrorMessage="1" xr:uid="{39A85241-FC1A-4546-BBC4-49EE84BE0DDB}">
          <x14:formula1>
            <xm:f>OFFSET(List2!$A$1,MATCH($G$165,List2!$A$2:$A$18,0),1,1,COUNTA(OFFSET(List2!$A$1,MATCH($G$165,List2!$A$2:$A$18,0),0,1,255))-1)</xm:f>
          </x14:formula1>
          <xm:sqref>H165</xm:sqref>
        </x14:dataValidation>
        <x14:dataValidation type="list" allowBlank="1" showInputMessage="1" showErrorMessage="1" xr:uid="{BFBFFAB5-45C1-44BE-8CC7-A25B088BDB83}">
          <x14:formula1>
            <xm:f>OFFSET(List2!$A$1,MATCH($G$165&amp;"_"&amp;$H$165,List2!$A$19:$A$54,0)+17,1,1,COUNTA(OFFSET(List2!$A$1,MATCH($G$165&amp;"_"&amp;$H$165,List2!$A$19:$A$54,0)+17,0,1,255))-1)</xm:f>
          </x14:formula1>
          <xm:sqref>I165</xm:sqref>
        </x14:dataValidation>
        <x14:dataValidation type="list" allowBlank="1" showInputMessage="1" showErrorMessage="1" xr:uid="{B290272D-8848-446E-858F-D7496986B195}">
          <x14:formula1>
            <xm:f>OFFSET(List2!$A$1,MATCH($G$166,List2!$A$2:$A$18,0),1,1,COUNTA(OFFSET(List2!$A$1,MATCH($G$166,List2!$A$2:$A$18,0),0,1,255))-1)</xm:f>
          </x14:formula1>
          <xm:sqref>H166</xm:sqref>
        </x14:dataValidation>
        <x14:dataValidation type="list" allowBlank="1" showInputMessage="1" showErrorMessage="1" xr:uid="{7945595A-95E1-41A1-A7CB-5EC573A207A6}">
          <x14:formula1>
            <xm:f>OFFSET(List2!$A$1,MATCH($G$166&amp;"_"&amp;$H$166,List2!$A$19:$A$54,0)+17,1,1,COUNTA(OFFSET(List2!$A$1,MATCH($G$166&amp;"_"&amp;$H$166,List2!$A$19:$A$54,0)+17,0,1,255))-1)</xm:f>
          </x14:formula1>
          <xm:sqref>I166</xm:sqref>
        </x14:dataValidation>
        <x14:dataValidation type="list" allowBlank="1" showInputMessage="1" showErrorMessage="1" xr:uid="{C42328A5-0414-46EE-AE2A-72EB8DF1873F}">
          <x14:formula1>
            <xm:f>OFFSET(List2!$A$1,MATCH($G$167,List2!$A$2:$A$18,0),1,1,COUNTA(OFFSET(List2!$A$1,MATCH($G$167,List2!$A$2:$A$18,0),0,1,255))-1)</xm:f>
          </x14:formula1>
          <xm:sqref>H167</xm:sqref>
        </x14:dataValidation>
        <x14:dataValidation type="list" allowBlank="1" showInputMessage="1" showErrorMessage="1" xr:uid="{CB86AD14-6B65-4CF6-820A-B34547C00973}">
          <x14:formula1>
            <xm:f>OFFSET(List2!$A$1,MATCH($G$167&amp;"_"&amp;$H$167,List2!$A$19:$A$54,0)+17,1,1,COUNTA(OFFSET(List2!$A$1,MATCH($G$167&amp;"_"&amp;$H$167,List2!$A$19:$A$54,0)+17,0,1,255))-1)</xm:f>
          </x14:formula1>
          <xm:sqref>I167</xm:sqref>
        </x14:dataValidation>
        <x14:dataValidation type="list" allowBlank="1" showInputMessage="1" showErrorMessage="1" xr:uid="{771A9E0F-F479-436C-8FC8-F48DE288BA7C}">
          <x14:formula1>
            <xm:f>OFFSET(List2!$A$1,MATCH($G$168,List2!$A$2:$A$18,0),1,1,COUNTA(OFFSET(List2!$A$1,MATCH($G$168,List2!$A$2:$A$18,0),0,1,255))-1)</xm:f>
          </x14:formula1>
          <xm:sqref>H168</xm:sqref>
        </x14:dataValidation>
        <x14:dataValidation type="list" allowBlank="1" showInputMessage="1" showErrorMessage="1" xr:uid="{4C2A7D3B-1F2E-4889-A3B5-DF6A028857BE}">
          <x14:formula1>
            <xm:f>OFFSET(List2!$A$1,MATCH($G$168&amp;"_"&amp;$H$168,List2!$A$19:$A$54,0)+17,1,1,COUNTA(OFFSET(List2!$A$1,MATCH($G$168&amp;"_"&amp;$H$168,List2!$A$19:$A$54,0)+17,0,1,255))-1)</xm:f>
          </x14:formula1>
          <xm:sqref>I168</xm:sqref>
        </x14:dataValidation>
        <x14:dataValidation type="list" allowBlank="1" showInputMessage="1" showErrorMessage="1" xr:uid="{CBEC91EA-6191-4899-9736-AD9C6E68FC01}">
          <x14:formula1>
            <xm:f>OFFSET(List2!$A$1,MATCH($G$169,List2!$A$2:$A$18,0),1,1,COUNTA(OFFSET(List2!$A$1,MATCH($G$169,List2!$A$2:$A$18,0),0,1,255))-1)</xm:f>
          </x14:formula1>
          <xm:sqref>H169</xm:sqref>
        </x14:dataValidation>
        <x14:dataValidation type="list" allowBlank="1" showInputMessage="1" showErrorMessage="1" xr:uid="{F0FB7A74-6F27-4CF2-9C26-70D1C66656DB}">
          <x14:formula1>
            <xm:f>OFFSET(List2!$A$1,MATCH($G$169&amp;"_"&amp;$H$169,List2!$A$19:$A$54,0)+17,1,1,COUNTA(OFFSET(List2!$A$1,MATCH($G$169&amp;"_"&amp;$H$169,List2!$A$19:$A$54,0)+17,0,1,255))-1)</xm:f>
          </x14:formula1>
          <xm:sqref>I169</xm:sqref>
        </x14:dataValidation>
        <x14:dataValidation type="list" allowBlank="1" showInputMessage="1" showErrorMessage="1" xr:uid="{14992B60-516F-4BC5-878D-B88E080BF4FF}">
          <x14:formula1>
            <xm:f>OFFSET(List2!$A$1,MATCH($G$170,List2!$A$2:$A$18,0),1,1,COUNTA(OFFSET(List2!$A$1,MATCH($G$170,List2!$A$2:$A$18,0),0,1,255))-1)</xm:f>
          </x14:formula1>
          <xm:sqref>H170</xm:sqref>
        </x14:dataValidation>
        <x14:dataValidation type="list" allowBlank="1" showInputMessage="1" showErrorMessage="1" xr:uid="{0CF89E6A-F536-4A3E-A0AD-8FB165C6D8BD}">
          <x14:formula1>
            <xm:f>OFFSET(List2!$A$1,MATCH($G$170&amp;"_"&amp;$H$170,List2!$A$19:$A$54,0)+17,1,1,COUNTA(OFFSET(List2!$A$1,MATCH($G$170&amp;"_"&amp;$H$170,List2!$A$19:$A$54,0)+17,0,1,255))-1)</xm:f>
          </x14:formula1>
          <xm:sqref>I170</xm:sqref>
        </x14:dataValidation>
        <x14:dataValidation type="list" allowBlank="1" showInputMessage="1" showErrorMessage="1" xr:uid="{CCA6ED50-9DB6-4368-982F-C19C4E145FCA}">
          <x14:formula1>
            <xm:f>OFFSET(List2!$A$1,MATCH($G$171,List2!$A$2:$A$18,0),1,1,COUNTA(OFFSET(List2!$A$1,MATCH($G$171,List2!$A$2:$A$18,0),0,1,255))-1)</xm:f>
          </x14:formula1>
          <xm:sqref>H171</xm:sqref>
        </x14:dataValidation>
        <x14:dataValidation type="list" allowBlank="1" showInputMessage="1" showErrorMessage="1" xr:uid="{DFCD98DB-3DFA-418A-8739-CD31F15B8211}">
          <x14:formula1>
            <xm:f>OFFSET(List2!$A$1,MATCH($G$171&amp;"_"&amp;$H$171,List2!$A$19:$A$54,0)+17,1,1,COUNTA(OFFSET(List2!$A$1,MATCH($G$171&amp;"_"&amp;$H$171,List2!$A$19:$A$54,0)+17,0,1,255))-1)</xm:f>
          </x14:formula1>
          <xm:sqref>I171</xm:sqref>
        </x14:dataValidation>
        <x14:dataValidation type="list" allowBlank="1" showInputMessage="1" showErrorMessage="1" xr:uid="{0EFF55BE-EA25-4B38-A8AE-E8096DE12256}">
          <x14:formula1>
            <xm:f>OFFSET(List2!$A$1,MATCH($G$172,List2!$A$2:$A$18,0),1,1,COUNTA(OFFSET(List2!$A$1,MATCH($G$172,List2!$A$2:$A$18,0),0,1,255))-1)</xm:f>
          </x14:formula1>
          <xm:sqref>H172</xm:sqref>
        </x14:dataValidation>
        <x14:dataValidation type="list" allowBlank="1" showInputMessage="1" showErrorMessage="1" xr:uid="{FE5018E3-0005-4C3C-93F5-D6E4E7A6DBD8}">
          <x14:formula1>
            <xm:f>OFFSET(List2!$A$1,MATCH($G$172&amp;"_"&amp;$H$172,List2!$A$19:$A$54,0)+17,1,1,COUNTA(OFFSET(List2!$A$1,MATCH($G$172&amp;"_"&amp;$H$172,List2!$A$19:$A$54,0)+17,0,1,255))-1)</xm:f>
          </x14:formula1>
          <xm:sqref>I172</xm:sqref>
        </x14:dataValidation>
        <x14:dataValidation type="list" allowBlank="1" showInputMessage="1" showErrorMessage="1" xr:uid="{38BE1460-1640-465D-A21D-EDECB6F93CEF}">
          <x14:formula1>
            <xm:f>OFFSET(List2!$A$1,MATCH($G$173,List2!$A$2:$A$18,0),1,1,COUNTA(OFFSET(List2!$A$1,MATCH($G$173,List2!$A$2:$A$18,0),0,1,255))-1)</xm:f>
          </x14:formula1>
          <xm:sqref>H173</xm:sqref>
        </x14:dataValidation>
        <x14:dataValidation type="list" allowBlank="1" showInputMessage="1" showErrorMessage="1" xr:uid="{357EFCAF-9DBE-45EF-A976-57C8F84AB470}">
          <x14:formula1>
            <xm:f>OFFSET(List2!$A$1,MATCH($G$173&amp;"_"&amp;$H$173,List2!$A$19:$A$54,0)+17,1,1,COUNTA(OFFSET(List2!$A$1,MATCH($G$173&amp;"_"&amp;$H$173,List2!$A$19:$A$54,0)+17,0,1,255))-1)</xm:f>
          </x14:formula1>
          <xm:sqref>I173</xm:sqref>
        </x14:dataValidation>
        <x14:dataValidation type="list" allowBlank="1" showInputMessage="1" showErrorMessage="1" xr:uid="{DA8BDF55-A12C-4332-9A2C-54534BCC9FD0}">
          <x14:formula1>
            <xm:f>OFFSET(List2!$A$1,MATCH($G$174,List2!$A$2:$A$18,0),1,1,COUNTA(OFFSET(List2!$A$1,MATCH($G$174,List2!$A$2:$A$18,0),0,1,255))-1)</xm:f>
          </x14:formula1>
          <xm:sqref>H174</xm:sqref>
        </x14:dataValidation>
        <x14:dataValidation type="list" allowBlank="1" showInputMessage="1" showErrorMessage="1" xr:uid="{6BAF6C87-860E-41C8-9B3F-855D11A1AE23}">
          <x14:formula1>
            <xm:f>OFFSET(List2!$A$1,MATCH($G$174&amp;"_"&amp;$H$174,List2!$A$19:$A$54,0)+17,1,1,COUNTA(OFFSET(List2!$A$1,MATCH($G$174&amp;"_"&amp;$H$174,List2!$A$19:$A$54,0)+17,0,1,255))-1)</xm:f>
          </x14:formula1>
          <xm:sqref>I174</xm:sqref>
        </x14:dataValidation>
        <x14:dataValidation type="list" allowBlank="1" showInputMessage="1" showErrorMessage="1" xr:uid="{13E5C846-FDDD-4D51-A6AB-D521C0617A4B}">
          <x14:formula1>
            <xm:f>OFFSET(List2!$A$1,MATCH($G$175,List2!$A$2:$A$18,0),1,1,COUNTA(OFFSET(List2!$A$1,MATCH($G$175,List2!$A$2:$A$18,0),0,1,255))-1)</xm:f>
          </x14:formula1>
          <xm:sqref>H175</xm:sqref>
        </x14:dataValidation>
        <x14:dataValidation type="list" allowBlank="1" showInputMessage="1" showErrorMessage="1" xr:uid="{7A9C926F-24DF-48C8-A820-FDFF125E0446}">
          <x14:formula1>
            <xm:f>OFFSET(List2!$A$1,MATCH($G$175&amp;"_"&amp;$H$175,List2!$A$19:$A$54,0)+17,1,1,COUNTA(OFFSET(List2!$A$1,MATCH($G$175&amp;"_"&amp;$H$175,List2!$A$19:$A$54,0)+17,0,1,255))-1)</xm:f>
          </x14:formula1>
          <xm:sqref>I175</xm:sqref>
        </x14:dataValidation>
        <x14:dataValidation type="list" allowBlank="1" showInputMessage="1" showErrorMessage="1" xr:uid="{02C36238-0B0E-478B-96A1-71DDFE010D41}">
          <x14:formula1>
            <xm:f>OFFSET(List2!$A$1,MATCH($G$176,List2!$A$2:$A$18,0),1,1,COUNTA(OFFSET(List2!$A$1,MATCH($G$176,List2!$A$2:$A$18,0),0,1,255))-1)</xm:f>
          </x14:formula1>
          <xm:sqref>H176</xm:sqref>
        </x14:dataValidation>
        <x14:dataValidation type="list" allowBlank="1" showInputMessage="1" showErrorMessage="1" xr:uid="{BF31AFD9-F780-40F8-8441-B205A86B9D8F}">
          <x14:formula1>
            <xm:f>OFFSET(List2!$A$1,MATCH($G$176&amp;"_"&amp;$H$176,List2!$A$19:$A$54,0)+17,1,1,COUNTA(OFFSET(List2!$A$1,MATCH($G$176&amp;"_"&amp;$H$176,List2!$A$19:$A$54,0)+17,0,1,255))-1)</xm:f>
          </x14:formula1>
          <xm:sqref>I176</xm:sqref>
        </x14:dataValidation>
        <x14:dataValidation type="list" allowBlank="1" showInputMessage="1" showErrorMessage="1" xr:uid="{215F3A1F-C2EF-4B60-A77C-EB3D550E6A6B}">
          <x14:formula1>
            <xm:f>OFFSET(List2!$A$1,MATCH($G$177,List2!$A$2:$A$18,0),1,1,COUNTA(OFFSET(List2!$A$1,MATCH($G$177,List2!$A$2:$A$18,0),0,1,255))-1)</xm:f>
          </x14:formula1>
          <xm:sqref>H177</xm:sqref>
        </x14:dataValidation>
        <x14:dataValidation type="list" allowBlank="1" showInputMessage="1" showErrorMessage="1" xr:uid="{FF68C0AB-8C1E-4D5C-92B8-F096F07DC1EB}">
          <x14:formula1>
            <xm:f>OFFSET(List2!$A$1,MATCH($G$177&amp;"_"&amp;$H$177,List2!$A$19:$A$54,0)+17,1,1,COUNTA(OFFSET(List2!$A$1,MATCH($G$177&amp;"_"&amp;$H$177,List2!$A$19:$A$54,0)+17,0,1,255))-1)</xm:f>
          </x14:formula1>
          <xm:sqref>I177</xm:sqref>
        </x14:dataValidation>
        <x14:dataValidation type="list" allowBlank="1" showInputMessage="1" showErrorMessage="1" xr:uid="{51C10479-2BB9-46AD-8962-E3B5DAF06684}">
          <x14:formula1>
            <xm:f>OFFSET(List2!$A$1,MATCH($G$178,List2!$A$2:$A$18,0),1,1,COUNTA(OFFSET(List2!$A$1,MATCH($G$178,List2!$A$2:$A$18,0),0,1,255))-1)</xm:f>
          </x14:formula1>
          <xm:sqref>H178</xm:sqref>
        </x14:dataValidation>
        <x14:dataValidation type="list" allowBlank="1" showInputMessage="1" showErrorMessage="1" xr:uid="{76F46D98-88B6-49FF-9001-AF585089AAF1}">
          <x14:formula1>
            <xm:f>OFFSET(List2!$A$1,MATCH($G$178&amp;"_"&amp;$H$178,List2!$A$19:$A$54,0)+17,1,1,COUNTA(OFFSET(List2!$A$1,MATCH($G$178&amp;"_"&amp;$H$178,List2!$A$19:$A$54,0)+17,0,1,255))-1)</xm:f>
          </x14:formula1>
          <xm:sqref>I178</xm:sqref>
        </x14:dataValidation>
        <x14:dataValidation type="list" allowBlank="1" showInputMessage="1" showErrorMessage="1" xr:uid="{356B2344-C878-48B9-A2DD-7401A5E53365}">
          <x14:formula1>
            <xm:f>OFFSET(List2!$A$1,MATCH($G$179,List2!$A$2:$A$18,0),1,1,COUNTA(OFFSET(List2!$A$1,MATCH($G$179,List2!$A$2:$A$18,0),0,1,255))-1)</xm:f>
          </x14:formula1>
          <xm:sqref>H179</xm:sqref>
        </x14:dataValidation>
        <x14:dataValidation type="list" allowBlank="1" showInputMessage="1" showErrorMessage="1" xr:uid="{8082F7AF-A79A-4DA4-92C2-2D7B3A4AFBED}">
          <x14:formula1>
            <xm:f>OFFSET(List2!$A$1,MATCH($G$179&amp;"_"&amp;$H$179,List2!$A$19:$A$54,0)+17,1,1,COUNTA(OFFSET(List2!$A$1,MATCH($G$179&amp;"_"&amp;$H$179,List2!$A$19:$A$54,0)+17,0,1,255))-1)</xm:f>
          </x14:formula1>
          <xm:sqref>I179</xm:sqref>
        </x14:dataValidation>
        <x14:dataValidation type="list" allowBlank="1" showInputMessage="1" showErrorMessage="1" xr:uid="{884ED004-D28F-4D66-8475-56BF5F042718}">
          <x14:formula1>
            <xm:f>OFFSET(List2!$A$1,MATCH($G$180,List2!$A$2:$A$18,0),1,1,COUNTA(OFFSET(List2!$A$1,MATCH($G$180,List2!$A$2:$A$18,0),0,1,255))-1)</xm:f>
          </x14:formula1>
          <xm:sqref>H180</xm:sqref>
        </x14:dataValidation>
        <x14:dataValidation type="list" allowBlank="1" showInputMessage="1" showErrorMessage="1" xr:uid="{E75B3396-AE0A-4637-A14D-EC905C3D54F3}">
          <x14:formula1>
            <xm:f>OFFSET(List2!$A$1,MATCH($G$180&amp;"_"&amp;$H$180,List2!$A$19:$A$54,0)+17,1,1,COUNTA(OFFSET(List2!$A$1,MATCH($G$180&amp;"_"&amp;$H$180,List2!$A$19:$A$54,0)+17,0,1,255))-1)</xm:f>
          </x14:formula1>
          <xm:sqref>I180</xm:sqref>
        </x14:dataValidation>
        <x14:dataValidation type="list" allowBlank="1" showInputMessage="1" showErrorMessage="1" xr:uid="{312BBB78-A3BD-43E1-AD4C-245B88E15657}">
          <x14:formula1>
            <xm:f>OFFSET(List2!$A$1,MATCH($G$181,List2!$A$2:$A$18,0),1,1,COUNTA(OFFSET(List2!$A$1,MATCH($G$181,List2!$A$2:$A$18,0),0,1,255))-1)</xm:f>
          </x14:formula1>
          <xm:sqref>H181</xm:sqref>
        </x14:dataValidation>
        <x14:dataValidation type="list" allowBlank="1" showInputMessage="1" showErrorMessage="1" xr:uid="{DB3A04CE-2C45-419E-B51E-90EE7D67FBB6}">
          <x14:formula1>
            <xm:f>OFFSET(List2!$A$1,MATCH($G$181&amp;"_"&amp;$H$181,List2!$A$19:$A$54,0)+17,1,1,COUNTA(OFFSET(List2!$A$1,MATCH($G$181&amp;"_"&amp;$H$181,List2!$A$19:$A$54,0)+17,0,1,255))-1)</xm:f>
          </x14:formula1>
          <xm:sqref>I181</xm:sqref>
        </x14:dataValidation>
        <x14:dataValidation type="list" allowBlank="1" showInputMessage="1" showErrorMessage="1" xr:uid="{B081079B-FCC2-4D4C-9896-751EC5BC2710}">
          <x14:formula1>
            <xm:f>OFFSET(List2!$A$1,MATCH($G$182,List2!$A$2:$A$18,0),1,1,COUNTA(OFFSET(List2!$A$1,MATCH($G$182,List2!$A$2:$A$18,0),0,1,255))-1)</xm:f>
          </x14:formula1>
          <xm:sqref>H182</xm:sqref>
        </x14:dataValidation>
        <x14:dataValidation type="list" allowBlank="1" showInputMessage="1" showErrorMessage="1" xr:uid="{A49DBF85-53C9-400D-A3FA-CFE3C5E2BEDD}">
          <x14:formula1>
            <xm:f>OFFSET(List2!$A$1,MATCH($G$182&amp;"_"&amp;$H$182,List2!$A$19:$A$54,0)+17,1,1,COUNTA(OFFSET(List2!$A$1,MATCH($G$182&amp;"_"&amp;$H$182,List2!$A$19:$A$54,0)+17,0,1,255))-1)</xm:f>
          </x14:formula1>
          <xm:sqref>I182</xm:sqref>
        </x14:dataValidation>
        <x14:dataValidation type="list" allowBlank="1" showInputMessage="1" showErrorMessage="1" xr:uid="{DF7CA76E-3403-4C79-8E57-96A25F2300AA}">
          <x14:formula1>
            <xm:f>OFFSET(List2!$A$1,MATCH($G$183,List2!$A$2:$A$18,0),1,1,COUNTA(OFFSET(List2!$A$1,MATCH($G$183,List2!$A$2:$A$18,0),0,1,255))-1)</xm:f>
          </x14:formula1>
          <xm:sqref>H183</xm:sqref>
        </x14:dataValidation>
        <x14:dataValidation type="list" allowBlank="1" showInputMessage="1" showErrorMessage="1" xr:uid="{4318267D-CE09-4704-971A-9A6260A65338}">
          <x14:formula1>
            <xm:f>OFFSET(List2!$A$1,MATCH($G$183&amp;"_"&amp;$H$183,List2!$A$19:$A$54,0)+17,1,1,COUNTA(OFFSET(List2!$A$1,MATCH($G$183&amp;"_"&amp;$H$183,List2!$A$19:$A$54,0)+17,0,1,255))-1)</xm:f>
          </x14:formula1>
          <xm:sqref>I183</xm:sqref>
        </x14:dataValidation>
        <x14:dataValidation type="list" allowBlank="1" showInputMessage="1" showErrorMessage="1" xr:uid="{31584A0D-9C53-475A-8CAB-C84A47D9A65D}">
          <x14:formula1>
            <xm:f>OFFSET(List2!$A$1,MATCH($G$184,List2!$A$2:$A$18,0),1,1,COUNTA(OFFSET(List2!$A$1,MATCH($G$184,List2!$A$2:$A$18,0),0,1,255))-1)</xm:f>
          </x14:formula1>
          <xm:sqref>H184</xm:sqref>
        </x14:dataValidation>
        <x14:dataValidation type="list" allowBlank="1" showInputMessage="1" showErrorMessage="1" xr:uid="{FC849369-0876-47C0-A84C-900D12CCC8B2}">
          <x14:formula1>
            <xm:f>OFFSET(List2!$A$1,MATCH($G$184&amp;"_"&amp;$H$184,List2!$A$19:$A$54,0)+17,1,1,COUNTA(OFFSET(List2!$A$1,MATCH($G$184&amp;"_"&amp;$H$184,List2!$A$19:$A$54,0)+17,0,1,255))-1)</xm:f>
          </x14:formula1>
          <xm:sqref>I184</xm:sqref>
        </x14:dataValidation>
        <x14:dataValidation type="list" allowBlank="1" showInputMessage="1" showErrorMessage="1" xr:uid="{FFDD311A-AA8A-4CAB-91B9-219C131DD74C}">
          <x14:formula1>
            <xm:f>OFFSET(List2!$A$1,MATCH($G$185,List2!$A$2:$A$18,0),1,1,COUNTA(OFFSET(List2!$A$1,MATCH($G$185,List2!$A$2:$A$18,0),0,1,255))-1)</xm:f>
          </x14:formula1>
          <xm:sqref>H185</xm:sqref>
        </x14:dataValidation>
        <x14:dataValidation type="list" allowBlank="1" showInputMessage="1" showErrorMessage="1" xr:uid="{D4787E8E-783B-4D4F-A9B3-B69139F66D13}">
          <x14:formula1>
            <xm:f>OFFSET(List2!$A$1,MATCH($G$185&amp;"_"&amp;$H$185,List2!$A$19:$A$54,0)+17,1,1,COUNTA(OFFSET(List2!$A$1,MATCH($G$185&amp;"_"&amp;$H$185,List2!$A$19:$A$54,0)+17,0,1,255))-1)</xm:f>
          </x14:formula1>
          <xm:sqref>I185</xm:sqref>
        </x14:dataValidation>
        <x14:dataValidation type="list" allowBlank="1" showInputMessage="1" showErrorMessage="1" xr:uid="{E1F4A11C-38F8-42A0-A916-02C11D09936B}">
          <x14:formula1>
            <xm:f>OFFSET(List2!$A$1,MATCH($G$186,List2!$A$2:$A$18,0),1,1,COUNTA(OFFSET(List2!$A$1,MATCH($G$186,List2!$A$2:$A$18,0),0,1,255))-1)</xm:f>
          </x14:formula1>
          <xm:sqref>H186</xm:sqref>
        </x14:dataValidation>
        <x14:dataValidation type="list" allowBlank="1" showInputMessage="1" showErrorMessage="1" xr:uid="{91A26295-85C8-4007-B4D5-EA90D7E6B106}">
          <x14:formula1>
            <xm:f>OFFSET(List2!$A$1,MATCH($G$186&amp;"_"&amp;$H$186,List2!$A$19:$A$54,0)+17,1,1,COUNTA(OFFSET(List2!$A$1,MATCH($G$186&amp;"_"&amp;$H$186,List2!$A$19:$A$54,0)+17,0,1,255))-1)</xm:f>
          </x14:formula1>
          <xm:sqref>I186</xm:sqref>
        </x14:dataValidation>
        <x14:dataValidation type="list" allowBlank="1" showInputMessage="1" showErrorMessage="1" xr:uid="{838F2A2D-10AB-4835-9998-DCFCA26E1057}">
          <x14:formula1>
            <xm:f>OFFSET(List2!$A$1,MATCH($G$187,List2!$A$2:$A$18,0),1,1,COUNTA(OFFSET(List2!$A$1,MATCH($G$187,List2!$A$2:$A$18,0),0,1,255))-1)</xm:f>
          </x14:formula1>
          <xm:sqref>H187</xm:sqref>
        </x14:dataValidation>
        <x14:dataValidation type="list" allowBlank="1" showInputMessage="1" showErrorMessage="1" xr:uid="{66381560-D25B-44FB-82B6-65FEE8810E7A}">
          <x14:formula1>
            <xm:f>OFFSET(List2!$A$1,MATCH($G$187&amp;"_"&amp;$H$187,List2!$A$19:$A$54,0)+17,1,1,COUNTA(OFFSET(List2!$A$1,MATCH($G$187&amp;"_"&amp;$H$187,List2!$A$19:$A$54,0)+17,0,1,255))-1)</xm:f>
          </x14:formula1>
          <xm:sqref>I187</xm:sqref>
        </x14:dataValidation>
        <x14:dataValidation type="list" allowBlank="1" showInputMessage="1" showErrorMessage="1" xr:uid="{EC81610F-4485-4538-95DA-7A7464B6E666}">
          <x14:formula1>
            <xm:f>OFFSET(List2!$A$1,MATCH($G$188,List2!$A$2:$A$18,0),1,1,COUNTA(OFFSET(List2!$A$1,MATCH($G$188,List2!$A$2:$A$18,0),0,1,255))-1)</xm:f>
          </x14:formula1>
          <xm:sqref>H188</xm:sqref>
        </x14:dataValidation>
        <x14:dataValidation type="list" allowBlank="1" showInputMessage="1" showErrorMessage="1" xr:uid="{1C144EF8-752E-40B9-9A50-2B9AD688092B}">
          <x14:formula1>
            <xm:f>OFFSET(List2!$A$1,MATCH($G$188&amp;"_"&amp;$H$188,List2!$A$19:$A$54,0)+17,1,1,COUNTA(OFFSET(List2!$A$1,MATCH($G$188&amp;"_"&amp;$H$188,List2!$A$19:$A$54,0)+17,0,1,255))-1)</xm:f>
          </x14:formula1>
          <xm:sqref>I188</xm:sqref>
        </x14:dataValidation>
        <x14:dataValidation type="list" allowBlank="1" showInputMessage="1" showErrorMessage="1" xr:uid="{A250B041-A259-459B-A5FA-A14FC2AADE9D}">
          <x14:formula1>
            <xm:f>OFFSET(List2!$A$1,MATCH($G$189,List2!$A$2:$A$18,0),1,1,COUNTA(OFFSET(List2!$A$1,MATCH($G$189,List2!$A$2:$A$18,0),0,1,255))-1)</xm:f>
          </x14:formula1>
          <xm:sqref>H189</xm:sqref>
        </x14:dataValidation>
        <x14:dataValidation type="list" allowBlank="1" showInputMessage="1" showErrorMessage="1" xr:uid="{2736C735-C6EB-4C02-9CB7-9F32D0FDFD46}">
          <x14:formula1>
            <xm:f>OFFSET(List2!$A$1,MATCH($G$189&amp;"_"&amp;$H$189,List2!$A$19:$A$54,0)+17,1,1,COUNTA(OFFSET(List2!$A$1,MATCH($G$189&amp;"_"&amp;$H$189,List2!$A$19:$A$54,0)+17,0,1,255))-1)</xm:f>
          </x14:formula1>
          <xm:sqref>I189</xm:sqref>
        </x14:dataValidation>
        <x14:dataValidation type="list" allowBlank="1" showInputMessage="1" showErrorMessage="1" xr:uid="{19754A99-0028-4F52-AF5A-BE21BD4A6245}">
          <x14:formula1>
            <xm:f>OFFSET(List2!$A$1,MATCH($G$190,List2!$A$2:$A$18,0),1,1,COUNTA(OFFSET(List2!$A$1,MATCH($G$190,List2!$A$2:$A$18,0),0,1,255))-1)</xm:f>
          </x14:formula1>
          <xm:sqref>H190</xm:sqref>
        </x14:dataValidation>
        <x14:dataValidation type="list" allowBlank="1" showInputMessage="1" showErrorMessage="1" xr:uid="{318FCA78-EBDE-408D-88F2-C91973B48B3D}">
          <x14:formula1>
            <xm:f>OFFSET(List2!$A$1,MATCH($G$190&amp;"_"&amp;$H$190,List2!$A$19:$A$54,0)+17,1,1,COUNTA(OFFSET(List2!$A$1,MATCH($G$190&amp;"_"&amp;$H$190,List2!$A$19:$A$54,0)+17,0,1,255))-1)</xm:f>
          </x14:formula1>
          <xm:sqref>I190</xm:sqref>
        </x14:dataValidation>
        <x14:dataValidation type="list" allowBlank="1" showInputMessage="1" showErrorMessage="1" xr:uid="{DCDD44EF-B837-4F3D-936B-CC01D15C168C}">
          <x14:formula1>
            <xm:f>OFFSET(List2!$A$1,MATCH($G$191,List2!$A$2:$A$18,0),1,1,COUNTA(OFFSET(List2!$A$1,MATCH($G$191,List2!$A$2:$A$18,0),0,1,255))-1)</xm:f>
          </x14:formula1>
          <xm:sqref>H191</xm:sqref>
        </x14:dataValidation>
        <x14:dataValidation type="list" allowBlank="1" showInputMessage="1" showErrorMessage="1" xr:uid="{172F1210-7B66-4598-A971-4EE9BD02CE89}">
          <x14:formula1>
            <xm:f>OFFSET(List2!$A$1,MATCH($G$191&amp;"_"&amp;$H$191,List2!$A$19:$A$54,0)+17,1,1,COUNTA(OFFSET(List2!$A$1,MATCH($G$191&amp;"_"&amp;$H$191,List2!$A$19:$A$54,0)+17,0,1,255))-1)</xm:f>
          </x14:formula1>
          <xm:sqref>I191</xm:sqref>
        </x14:dataValidation>
        <x14:dataValidation type="list" allowBlank="1" showInputMessage="1" showErrorMessage="1" xr:uid="{3FFACF21-72E8-44F2-884D-1B0F25781721}">
          <x14:formula1>
            <xm:f>OFFSET(List2!$A$1,MATCH($G$192,List2!$A$2:$A$18,0),1,1,COUNTA(OFFSET(List2!$A$1,MATCH($G$192,List2!$A$2:$A$18,0),0,1,255))-1)</xm:f>
          </x14:formula1>
          <xm:sqref>H192</xm:sqref>
        </x14:dataValidation>
        <x14:dataValidation type="list" allowBlank="1" showInputMessage="1" showErrorMessage="1" xr:uid="{14C89458-A4E1-46C1-B19E-10CF979C3F2D}">
          <x14:formula1>
            <xm:f>OFFSET(List2!$A$1,MATCH($G$192&amp;"_"&amp;$H$192,List2!$A$19:$A$54,0)+17,1,1,COUNTA(OFFSET(List2!$A$1,MATCH($G$192&amp;"_"&amp;$H$192,List2!$A$19:$A$54,0)+17,0,1,255))-1)</xm:f>
          </x14:formula1>
          <xm:sqref>I192</xm:sqref>
        </x14:dataValidation>
        <x14:dataValidation type="list" allowBlank="1" showInputMessage="1" showErrorMessage="1" xr:uid="{A3F4A2C3-4F60-44B7-864B-4CF358193756}">
          <x14:formula1>
            <xm:f>OFFSET(List2!$A$1,MATCH($G$193,List2!$A$2:$A$18,0),1,1,COUNTA(OFFSET(List2!$A$1,MATCH($G$193,List2!$A$2:$A$18,0),0,1,255))-1)</xm:f>
          </x14:formula1>
          <xm:sqref>H193</xm:sqref>
        </x14:dataValidation>
        <x14:dataValidation type="list" allowBlank="1" showInputMessage="1" showErrorMessage="1" xr:uid="{EF960FFB-D827-4983-A9CF-A4A138436FCF}">
          <x14:formula1>
            <xm:f>OFFSET(List2!$A$1,MATCH($G$193&amp;"_"&amp;$H$193,List2!$A$19:$A$54,0)+17,1,1,COUNTA(OFFSET(List2!$A$1,MATCH($G$193&amp;"_"&amp;$H$193,List2!$A$19:$A$54,0)+17,0,1,255))-1)</xm:f>
          </x14:formula1>
          <xm:sqref>I193</xm:sqref>
        </x14:dataValidation>
        <x14:dataValidation type="list" allowBlank="1" showInputMessage="1" showErrorMessage="1" xr:uid="{B53F51D0-B61B-4B77-8A1F-7ADBD5ADB7FA}">
          <x14:formula1>
            <xm:f>OFFSET(List2!$A$1,MATCH($G$194,List2!$A$2:$A$18,0),1,1,COUNTA(OFFSET(List2!$A$1,MATCH($G$194,List2!$A$2:$A$18,0),0,1,255))-1)</xm:f>
          </x14:formula1>
          <xm:sqref>H194</xm:sqref>
        </x14:dataValidation>
        <x14:dataValidation type="list" allowBlank="1" showInputMessage="1" showErrorMessage="1" xr:uid="{B3413144-3A9D-40D0-8DEE-7FD8D2C151D8}">
          <x14:formula1>
            <xm:f>OFFSET(List2!$A$1,MATCH($G$194&amp;"_"&amp;$H$194,List2!$A$19:$A$54,0)+17,1,1,COUNTA(OFFSET(List2!$A$1,MATCH($G$194&amp;"_"&amp;$H$194,List2!$A$19:$A$54,0)+17,0,1,255))-1)</xm:f>
          </x14:formula1>
          <xm:sqref>I194</xm:sqref>
        </x14:dataValidation>
        <x14:dataValidation type="list" allowBlank="1" showInputMessage="1" showErrorMessage="1" xr:uid="{58443697-427B-4392-8030-510B0DB10468}">
          <x14:formula1>
            <xm:f>OFFSET(List2!$A$1,MATCH($G$195,List2!$A$2:$A$18,0),1,1,COUNTA(OFFSET(List2!$A$1,MATCH($G$195,List2!$A$2:$A$18,0),0,1,255))-1)</xm:f>
          </x14:formula1>
          <xm:sqref>H195</xm:sqref>
        </x14:dataValidation>
        <x14:dataValidation type="list" allowBlank="1" showInputMessage="1" showErrorMessage="1" xr:uid="{7831CB56-D5C7-4B31-822F-86B84A9CDA4C}">
          <x14:formula1>
            <xm:f>OFFSET(List2!$A$1,MATCH($G$195&amp;"_"&amp;$H$195,List2!$A$19:$A$54,0)+17,1,1,COUNTA(OFFSET(List2!$A$1,MATCH($G$195&amp;"_"&amp;$H$195,List2!$A$19:$A$54,0)+17,0,1,255))-1)</xm:f>
          </x14:formula1>
          <xm:sqref>I195</xm:sqref>
        </x14:dataValidation>
        <x14:dataValidation type="list" allowBlank="1" showInputMessage="1" showErrorMessage="1" xr:uid="{DDE939D7-77F3-445C-8D02-FFAFC1CF98F8}">
          <x14:formula1>
            <xm:f>OFFSET(List2!$A$1,MATCH($G$196,List2!$A$2:$A$18,0),1,1,COUNTA(OFFSET(List2!$A$1,MATCH($G$196,List2!$A$2:$A$18,0),0,1,255))-1)</xm:f>
          </x14:formula1>
          <xm:sqref>H196</xm:sqref>
        </x14:dataValidation>
        <x14:dataValidation type="list" allowBlank="1" showInputMessage="1" showErrorMessage="1" xr:uid="{5AD1B493-411D-4EFC-B56D-A577774C21C7}">
          <x14:formula1>
            <xm:f>OFFSET(List2!$A$1,MATCH($G$196&amp;"_"&amp;$H$196,List2!$A$19:$A$54,0)+17,1,1,COUNTA(OFFSET(List2!$A$1,MATCH($G$196&amp;"_"&amp;$H$196,List2!$A$19:$A$54,0)+17,0,1,255))-1)</xm:f>
          </x14:formula1>
          <xm:sqref>I196</xm:sqref>
        </x14:dataValidation>
        <x14:dataValidation type="list" allowBlank="1" showInputMessage="1" showErrorMessage="1" xr:uid="{D7561C93-D82A-4F8C-AA05-22346B4C0AC8}">
          <x14:formula1>
            <xm:f>OFFSET(List2!$A$1,MATCH($G$197,List2!$A$2:$A$18,0),1,1,COUNTA(OFFSET(List2!$A$1,MATCH($G$197,List2!$A$2:$A$18,0),0,1,255))-1)</xm:f>
          </x14:formula1>
          <xm:sqref>H197</xm:sqref>
        </x14:dataValidation>
        <x14:dataValidation type="list" allowBlank="1" showInputMessage="1" showErrorMessage="1" xr:uid="{C4782DAE-4B5A-4BFF-AB75-A88052B865BF}">
          <x14:formula1>
            <xm:f>OFFSET(List2!$A$1,MATCH($G$197&amp;"_"&amp;$H$197,List2!$A$19:$A$54,0)+17,1,1,COUNTA(OFFSET(List2!$A$1,MATCH($G$197&amp;"_"&amp;$H$197,List2!$A$19:$A$54,0)+17,0,1,255))-1)</xm:f>
          </x14:formula1>
          <xm:sqref>I197</xm:sqref>
        </x14:dataValidation>
        <x14:dataValidation type="list" allowBlank="1" showInputMessage="1" showErrorMessage="1" xr:uid="{758DE26A-7488-414B-83BA-B91A41812091}">
          <x14:formula1>
            <xm:f>OFFSET(List2!$A$1,MATCH($G$198,List2!$A$2:$A$18,0),1,1,COUNTA(OFFSET(List2!$A$1,MATCH($G$198,List2!$A$2:$A$18,0),0,1,255))-1)</xm:f>
          </x14:formula1>
          <xm:sqref>H198</xm:sqref>
        </x14:dataValidation>
        <x14:dataValidation type="list" allowBlank="1" showInputMessage="1" showErrorMessage="1" xr:uid="{8D9FF6CE-7BCC-4EBD-B385-CC7B0703791F}">
          <x14:formula1>
            <xm:f>OFFSET(List2!$A$1,MATCH($G$198&amp;"_"&amp;$H$198,List2!$A$19:$A$54,0)+17,1,1,COUNTA(OFFSET(List2!$A$1,MATCH($G$198&amp;"_"&amp;$H$198,List2!$A$19:$A$54,0)+17,0,1,255))-1)</xm:f>
          </x14:formula1>
          <xm:sqref>I198</xm:sqref>
        </x14:dataValidation>
        <x14:dataValidation type="list" allowBlank="1" showInputMessage="1" showErrorMessage="1" xr:uid="{0506CC9A-8E3F-4319-ABA7-F159A6B59F29}">
          <x14:formula1>
            <xm:f>OFFSET(List2!$A$1,MATCH($G$199,List2!$A$2:$A$18,0),1,1,COUNTA(OFFSET(List2!$A$1,MATCH($G$199,List2!$A$2:$A$18,0),0,1,255))-1)</xm:f>
          </x14:formula1>
          <xm:sqref>H199</xm:sqref>
        </x14:dataValidation>
        <x14:dataValidation type="list" allowBlank="1" showInputMessage="1" showErrorMessage="1" xr:uid="{A3D706B0-7DC9-4CE9-B66F-D92552B25315}">
          <x14:formula1>
            <xm:f>OFFSET(List2!$A$1,MATCH($G$199&amp;"_"&amp;$H$199,List2!$A$19:$A$54,0)+17,1,1,COUNTA(OFFSET(List2!$A$1,MATCH($G$199&amp;"_"&amp;$H$199,List2!$A$19:$A$54,0)+17,0,1,255))-1)</xm:f>
          </x14:formula1>
          <xm:sqref>I199</xm:sqref>
        </x14:dataValidation>
        <x14:dataValidation type="list" allowBlank="1" showInputMessage="1" showErrorMessage="1" xr:uid="{C3745AC7-95EB-4279-B619-6F45C4A5370E}">
          <x14:formula1>
            <xm:f>OFFSET(List2!$A$1,MATCH($G$200,List2!$A$2:$A$18,0),1,1,COUNTA(OFFSET(List2!$A$1,MATCH($G$200,List2!$A$2:$A$18,0),0,1,255))-1)</xm:f>
          </x14:formula1>
          <xm:sqref>H200</xm:sqref>
        </x14:dataValidation>
        <x14:dataValidation type="list" allowBlank="1" showInputMessage="1" showErrorMessage="1" xr:uid="{842F7FF3-2F47-46F4-8B49-29F480F18478}">
          <x14:formula1>
            <xm:f>OFFSET(List2!$A$1,MATCH($G$200&amp;"_"&amp;$H$200,List2!$A$19:$A$54,0)+17,1,1,COUNTA(OFFSET(List2!$A$1,MATCH($G$200&amp;"_"&amp;$H$200,List2!$A$19:$A$54,0)+17,0,1,255))-1)</xm:f>
          </x14:formula1>
          <xm:sqref>I200</xm:sqref>
        </x14:dataValidation>
        <x14:dataValidation type="list" allowBlank="1" showInputMessage="1" showErrorMessage="1" xr:uid="{F4A285B1-2321-45C4-99BC-8E43BF56F15B}">
          <x14:formula1>
            <xm:f>OFFSET(List2!$A$1,MATCH($G$201,List2!$A$2:$A$18,0),1,1,COUNTA(OFFSET(List2!$A$1,MATCH($G$201,List2!$A$2:$A$18,0),0,1,255))-1)</xm:f>
          </x14:formula1>
          <xm:sqref>H201</xm:sqref>
        </x14:dataValidation>
        <x14:dataValidation type="list" allowBlank="1" showInputMessage="1" showErrorMessage="1" xr:uid="{CD71DF78-5195-4F71-BE5A-638584E35CD0}">
          <x14:formula1>
            <xm:f>OFFSET(List2!$A$1,MATCH($G$201&amp;"_"&amp;$H$201,List2!$A$19:$A$54,0)+17,1,1,COUNTA(OFFSET(List2!$A$1,MATCH($G$201&amp;"_"&amp;$H$201,List2!$A$19:$A$54,0)+17,0,1,255))-1)</xm:f>
          </x14:formula1>
          <xm:sqref>I201</xm:sqref>
        </x14:dataValidation>
        <x14:dataValidation type="list" allowBlank="1" showInputMessage="1" showErrorMessage="1" xr:uid="{FA269048-E558-4939-9C9A-F5C4B2C2370C}">
          <x14:formula1>
            <xm:f>OFFSET(List2!$A$1,MATCH($G$202,List2!$A$2:$A$18,0),1,1,COUNTA(OFFSET(List2!$A$1,MATCH($G$202,List2!$A$2:$A$18,0),0,1,255))-1)</xm:f>
          </x14:formula1>
          <xm:sqref>H202</xm:sqref>
        </x14:dataValidation>
        <x14:dataValidation type="list" allowBlank="1" showInputMessage="1" showErrorMessage="1" xr:uid="{86671DD0-ECC6-4E1C-AB1F-3F150C8485E0}">
          <x14:formula1>
            <xm:f>OFFSET(List2!$A$1,MATCH($G$202&amp;"_"&amp;$H$202,List2!$A$19:$A$54,0)+17,1,1,COUNTA(OFFSET(List2!$A$1,MATCH($G$202&amp;"_"&amp;$H$202,List2!$A$19:$A$54,0)+17,0,1,255))-1)</xm:f>
          </x14:formula1>
          <xm:sqref>I202</xm:sqref>
        </x14:dataValidation>
        <x14:dataValidation type="list" allowBlank="1" showInputMessage="1" showErrorMessage="1" xr:uid="{7A832A67-CB63-486F-B439-F8500B069275}">
          <x14:formula1>
            <xm:f>OFFSET(List2!$A$1,MATCH($G$203,List2!$A$2:$A$18,0),1,1,COUNTA(OFFSET(List2!$A$1,MATCH($G$203,List2!$A$2:$A$18,0),0,1,255))-1)</xm:f>
          </x14:formula1>
          <xm:sqref>H203</xm:sqref>
        </x14:dataValidation>
        <x14:dataValidation type="list" allowBlank="1" showInputMessage="1" showErrorMessage="1" xr:uid="{EE261D5F-4953-4755-A89D-6A331D310B12}">
          <x14:formula1>
            <xm:f>OFFSET(List2!$A$1,MATCH($G$203&amp;"_"&amp;$H$203,List2!$A$19:$A$54,0)+17,1,1,COUNTA(OFFSET(List2!$A$1,MATCH($G$203&amp;"_"&amp;$H$203,List2!$A$19:$A$54,0)+17,0,1,255))-1)</xm:f>
          </x14:formula1>
          <xm:sqref>I203</xm:sqref>
        </x14:dataValidation>
        <x14:dataValidation type="list" allowBlank="1" showInputMessage="1" showErrorMessage="1" xr:uid="{D4432DD7-0C42-4AE5-AC29-A29C29F89340}">
          <x14:formula1>
            <xm:f>OFFSET(List2!$A$1,MATCH($G$204,List2!$A$2:$A$18,0),1,1,COUNTA(OFFSET(List2!$A$1,MATCH($G$204,List2!$A$2:$A$18,0),0,1,255))-1)</xm:f>
          </x14:formula1>
          <xm:sqref>H204</xm:sqref>
        </x14:dataValidation>
        <x14:dataValidation type="list" allowBlank="1" showInputMessage="1" showErrorMessage="1" xr:uid="{1CD1F80A-39A1-40D1-A464-1ECFE1998779}">
          <x14:formula1>
            <xm:f>OFFSET(List2!$A$1,MATCH($G$204&amp;"_"&amp;$H$204,List2!$A$19:$A$54,0)+17,1,1,COUNTA(OFFSET(List2!$A$1,MATCH($G$204&amp;"_"&amp;$H$204,List2!$A$19:$A$54,0)+17,0,1,255))-1)</xm:f>
          </x14:formula1>
          <xm:sqref>I204</xm:sqref>
        </x14:dataValidation>
        <x14:dataValidation type="list" allowBlank="1" showInputMessage="1" showErrorMessage="1" xr:uid="{36AB3310-13BE-4F9B-BB5C-5BC9856352BE}">
          <x14:formula1>
            <xm:f>OFFSET(List2!$A$1,MATCH($G$205,List2!$A$2:$A$18,0),1,1,COUNTA(OFFSET(List2!$A$1,MATCH($G$205,List2!$A$2:$A$18,0),0,1,255))-1)</xm:f>
          </x14:formula1>
          <xm:sqref>H205</xm:sqref>
        </x14:dataValidation>
        <x14:dataValidation type="list" allowBlank="1" showInputMessage="1" showErrorMessage="1" xr:uid="{1F34C514-0BE6-4D97-810F-F6A044A74F6F}">
          <x14:formula1>
            <xm:f>OFFSET(List2!$A$1,MATCH($G$205&amp;"_"&amp;$H$205,List2!$A$19:$A$54,0)+17,1,1,COUNTA(OFFSET(List2!$A$1,MATCH($G$205&amp;"_"&amp;$H$205,List2!$A$19:$A$54,0)+17,0,1,255))-1)</xm:f>
          </x14:formula1>
          <xm:sqref>I205</xm:sqref>
        </x14:dataValidation>
        <x14:dataValidation type="list" allowBlank="1" showInputMessage="1" showErrorMessage="1" xr:uid="{DB285D8C-D263-439A-848B-79DEFD974983}">
          <x14:formula1>
            <xm:f>OFFSET(List2!$A$1,MATCH($G$206,List2!$A$2:$A$18,0),1,1,COUNTA(OFFSET(List2!$A$1,MATCH($G$206,List2!$A$2:$A$18,0),0,1,255))-1)</xm:f>
          </x14:formula1>
          <xm:sqref>H206</xm:sqref>
        </x14:dataValidation>
        <x14:dataValidation type="list" allowBlank="1" showInputMessage="1" showErrorMessage="1" xr:uid="{644BF086-8583-4858-B1E0-C5AD22B24A24}">
          <x14:formula1>
            <xm:f>OFFSET(List2!$A$1,MATCH($G$206&amp;"_"&amp;$H$206,List2!$A$19:$A$54,0)+17,1,1,COUNTA(OFFSET(List2!$A$1,MATCH($G$206&amp;"_"&amp;$H$206,List2!$A$19:$A$54,0)+17,0,1,255))-1)</xm:f>
          </x14:formula1>
          <xm:sqref>I206</xm:sqref>
        </x14:dataValidation>
        <x14:dataValidation type="list" allowBlank="1" showInputMessage="1" showErrorMessage="1" xr:uid="{AFF800EA-3D70-49C9-9DFD-4019F7884F9C}">
          <x14:formula1>
            <xm:f>OFFSET(List2!$A$1,MATCH($G$207,List2!$A$2:$A$18,0),1,1,COUNTA(OFFSET(List2!$A$1,MATCH($G$207,List2!$A$2:$A$18,0),0,1,255))-1)</xm:f>
          </x14:formula1>
          <xm:sqref>H207</xm:sqref>
        </x14:dataValidation>
        <x14:dataValidation type="list" allowBlank="1" showInputMessage="1" showErrorMessage="1" xr:uid="{7F04148D-8E29-4BAA-A470-468A6686D276}">
          <x14:formula1>
            <xm:f>OFFSET(List2!$A$1,MATCH($G$207&amp;"_"&amp;$H$207,List2!$A$19:$A$54,0)+17,1,1,COUNTA(OFFSET(List2!$A$1,MATCH($G$207&amp;"_"&amp;$H$207,List2!$A$19:$A$54,0)+17,0,1,255))-1)</xm:f>
          </x14:formula1>
          <xm:sqref>I207</xm:sqref>
        </x14:dataValidation>
        <x14:dataValidation type="list" allowBlank="1" showInputMessage="1" showErrorMessage="1" xr:uid="{1F7340D9-96B3-4B14-BA30-A9054A2BCF86}">
          <x14:formula1>
            <xm:f>OFFSET(List2!$A$1,MATCH($G$208,List2!$A$2:$A$18,0),1,1,COUNTA(OFFSET(List2!$A$1,MATCH($G$208,List2!$A$2:$A$18,0),0,1,255))-1)</xm:f>
          </x14:formula1>
          <xm:sqref>H208</xm:sqref>
        </x14:dataValidation>
        <x14:dataValidation type="list" allowBlank="1" showInputMessage="1" showErrorMessage="1" xr:uid="{73427058-C789-4302-8F4A-5CF824BFBEF9}">
          <x14:formula1>
            <xm:f>OFFSET(List2!$A$1,MATCH($G$208&amp;"_"&amp;$H$208,List2!$A$19:$A$54,0)+17,1,1,COUNTA(OFFSET(List2!$A$1,MATCH($G$208&amp;"_"&amp;$H$208,List2!$A$19:$A$54,0)+17,0,1,255))-1)</xm:f>
          </x14:formula1>
          <xm:sqref>I208</xm:sqref>
        </x14:dataValidation>
        <x14:dataValidation type="list" allowBlank="1" showInputMessage="1" showErrorMessage="1" xr:uid="{09667016-B652-493A-B8A2-6E85066B2F6E}">
          <x14:formula1>
            <xm:f>OFFSET(List2!$A$1,MATCH($G$209,List2!$A$2:$A$18,0),1,1,COUNTA(OFFSET(List2!$A$1,MATCH($G$209,List2!$A$2:$A$18,0),0,1,255))-1)</xm:f>
          </x14:formula1>
          <xm:sqref>H209</xm:sqref>
        </x14:dataValidation>
        <x14:dataValidation type="list" allowBlank="1" showInputMessage="1" showErrorMessage="1" xr:uid="{5F2CAD2A-88DA-4EB0-B7DE-92A7E54D5226}">
          <x14:formula1>
            <xm:f>OFFSET(List2!$A$1,MATCH($G$209&amp;"_"&amp;$H$209,List2!$A$19:$A$54,0)+17,1,1,COUNTA(OFFSET(List2!$A$1,MATCH($G$209&amp;"_"&amp;$H$209,List2!$A$19:$A$54,0)+17,0,1,255))-1)</xm:f>
          </x14:formula1>
          <xm:sqref>I209</xm:sqref>
        </x14:dataValidation>
        <x14:dataValidation type="list" allowBlank="1" showInputMessage="1" showErrorMessage="1" xr:uid="{03904B17-124A-4BC4-8344-42A6C1B4ED87}">
          <x14:formula1>
            <xm:f>OFFSET(List2!$A$1,MATCH($G$210,List2!$A$2:$A$18,0),1,1,COUNTA(OFFSET(List2!$A$1,MATCH($G$210,List2!$A$2:$A$18,0),0,1,255))-1)</xm:f>
          </x14:formula1>
          <xm:sqref>H210</xm:sqref>
        </x14:dataValidation>
        <x14:dataValidation type="list" allowBlank="1" showInputMessage="1" showErrorMessage="1" xr:uid="{10C6D781-AFA7-4673-AA77-F331068D64C2}">
          <x14:formula1>
            <xm:f>OFFSET(List2!$A$1,MATCH($G$210&amp;"_"&amp;$H$210,List2!$A$19:$A$54,0)+17,1,1,COUNTA(OFFSET(List2!$A$1,MATCH($G$210&amp;"_"&amp;$H$210,List2!$A$19:$A$54,0)+17,0,1,255))-1)</xm:f>
          </x14:formula1>
          <xm:sqref>I210</xm:sqref>
        </x14:dataValidation>
        <x14:dataValidation type="list" allowBlank="1" showInputMessage="1" showErrorMessage="1" xr:uid="{DEAACEB7-0CDB-4645-8C3F-010290CB076A}">
          <x14:formula1>
            <xm:f>OFFSET(List2!$A$1,MATCH($G$211,List2!$A$2:$A$18,0),1,1,COUNTA(OFFSET(List2!$A$1,MATCH($G$211,List2!$A$2:$A$18,0),0,1,255))-1)</xm:f>
          </x14:formula1>
          <xm:sqref>H211</xm:sqref>
        </x14:dataValidation>
        <x14:dataValidation type="list" allowBlank="1" showInputMessage="1" showErrorMessage="1" xr:uid="{6C5444BF-2628-4E56-8328-1A42021CC2A1}">
          <x14:formula1>
            <xm:f>OFFSET(List2!$A$1,MATCH($G$211&amp;"_"&amp;$H$211,List2!$A$19:$A$54,0)+17,1,1,COUNTA(OFFSET(List2!$A$1,MATCH($G$211&amp;"_"&amp;$H$211,List2!$A$19:$A$54,0)+17,0,1,255))-1)</xm:f>
          </x14:formula1>
          <xm:sqref>I211</xm:sqref>
        </x14:dataValidation>
        <x14:dataValidation type="list" allowBlank="1" showInputMessage="1" showErrorMessage="1" xr:uid="{328422B7-33E4-4AA1-85F6-478A933F56AD}">
          <x14:formula1>
            <xm:f>OFFSET(List2!$A$1,MATCH($G$212,List2!$A$2:$A$18,0),1,1,COUNTA(OFFSET(List2!$A$1,MATCH($G$212,List2!$A$2:$A$18,0),0,1,255))-1)</xm:f>
          </x14:formula1>
          <xm:sqref>H212</xm:sqref>
        </x14:dataValidation>
        <x14:dataValidation type="list" allowBlank="1" showInputMessage="1" showErrorMessage="1" xr:uid="{914368CA-8A6D-4A82-9B7A-8A63CE58241D}">
          <x14:formula1>
            <xm:f>OFFSET(List2!$A$1,MATCH($G$212&amp;"_"&amp;$H$212,List2!$A$19:$A$54,0)+17,1,1,COUNTA(OFFSET(List2!$A$1,MATCH($G$212&amp;"_"&amp;$H$212,List2!$A$19:$A$54,0)+17,0,1,255))-1)</xm:f>
          </x14:formula1>
          <xm:sqref>I212</xm:sqref>
        </x14:dataValidation>
        <x14:dataValidation type="list" allowBlank="1" showInputMessage="1" showErrorMessage="1" xr:uid="{694AB5A6-6113-40AA-ABF8-8A34612977BB}">
          <x14:formula1>
            <xm:f>OFFSET(List2!$A$1,MATCH($G$213,List2!$A$2:$A$18,0),1,1,COUNTA(OFFSET(List2!$A$1,MATCH($G$213,List2!$A$2:$A$18,0),0,1,255))-1)</xm:f>
          </x14:formula1>
          <xm:sqref>H213</xm:sqref>
        </x14:dataValidation>
        <x14:dataValidation type="list" allowBlank="1" showInputMessage="1" showErrorMessage="1" xr:uid="{CC451939-8EE4-469D-9C61-1E0674A70631}">
          <x14:formula1>
            <xm:f>OFFSET(List2!$A$1,MATCH($G$213&amp;"_"&amp;$H$213,List2!$A$19:$A$54,0)+17,1,1,COUNTA(OFFSET(List2!$A$1,MATCH($G$213&amp;"_"&amp;$H$213,List2!$A$19:$A$54,0)+17,0,1,255))-1)</xm:f>
          </x14:formula1>
          <xm:sqref>I213</xm:sqref>
        </x14:dataValidation>
        <x14:dataValidation type="list" allowBlank="1" showInputMessage="1" showErrorMessage="1" xr:uid="{DE9490FF-A3F8-463A-8B73-71C5CBB10052}">
          <x14:formula1>
            <xm:f>OFFSET(List2!$A$1,MATCH($G$214,List2!$A$2:$A$18,0),1,1,COUNTA(OFFSET(List2!$A$1,MATCH($G$214,List2!$A$2:$A$18,0),0,1,255))-1)</xm:f>
          </x14:formula1>
          <xm:sqref>H214</xm:sqref>
        </x14:dataValidation>
        <x14:dataValidation type="list" allowBlank="1" showInputMessage="1" showErrorMessage="1" xr:uid="{DABECE1A-D2C5-44A8-A434-FD24D11B61C7}">
          <x14:formula1>
            <xm:f>OFFSET(List2!$A$1,MATCH($G$214&amp;"_"&amp;$H$214,List2!$A$19:$A$54,0)+17,1,1,COUNTA(OFFSET(List2!$A$1,MATCH($G$214&amp;"_"&amp;$H$214,List2!$A$19:$A$54,0)+17,0,1,255))-1)</xm:f>
          </x14:formula1>
          <xm:sqref>I214</xm:sqref>
        </x14:dataValidation>
        <x14:dataValidation type="list" allowBlank="1" showInputMessage="1" showErrorMessage="1" xr:uid="{9964F37E-9BE1-4952-B468-9FFB13AC44C4}">
          <x14:formula1>
            <xm:f>OFFSET(List2!$A$1,MATCH($G$215,List2!$A$2:$A$18,0),1,1,COUNTA(OFFSET(List2!$A$1,MATCH($G$215,List2!$A$2:$A$18,0),0,1,255))-1)</xm:f>
          </x14:formula1>
          <xm:sqref>H215</xm:sqref>
        </x14:dataValidation>
        <x14:dataValidation type="list" allowBlank="1" showInputMessage="1" showErrorMessage="1" xr:uid="{43CC857B-D331-4554-B8A8-8732F2FC6A25}">
          <x14:formula1>
            <xm:f>OFFSET(List2!$A$1,MATCH($G$215&amp;"_"&amp;$H$215,List2!$A$19:$A$54,0)+17,1,1,COUNTA(OFFSET(List2!$A$1,MATCH($G$215&amp;"_"&amp;$H$215,List2!$A$19:$A$54,0)+17,0,1,255))-1)</xm:f>
          </x14:formula1>
          <xm:sqref>I215</xm:sqref>
        </x14:dataValidation>
        <x14:dataValidation type="list" allowBlank="1" showInputMessage="1" showErrorMessage="1" xr:uid="{EACE5302-C744-41E6-B82E-87740AD5AEE9}">
          <x14:formula1>
            <xm:f>OFFSET(List2!$A$1,MATCH($G$216,List2!$A$2:$A$18,0),1,1,COUNTA(OFFSET(List2!$A$1,MATCH($G$216,List2!$A$2:$A$18,0),0,1,255))-1)</xm:f>
          </x14:formula1>
          <xm:sqref>H216</xm:sqref>
        </x14:dataValidation>
        <x14:dataValidation type="list" allowBlank="1" showInputMessage="1" showErrorMessage="1" xr:uid="{CD8D7729-F028-4B84-89EA-C60FE9CB760B}">
          <x14:formula1>
            <xm:f>OFFSET(List2!$A$1,MATCH($G$216&amp;"_"&amp;$H$216,List2!$A$19:$A$54,0)+17,1,1,COUNTA(OFFSET(List2!$A$1,MATCH($G$216&amp;"_"&amp;$H$216,List2!$A$19:$A$54,0)+17,0,1,255))-1)</xm:f>
          </x14:formula1>
          <xm:sqref>I216</xm:sqref>
        </x14:dataValidation>
        <x14:dataValidation type="list" allowBlank="1" showInputMessage="1" showErrorMessage="1" xr:uid="{DE11E3AF-1110-4EDD-B69A-108F1B59F39C}">
          <x14:formula1>
            <xm:f>OFFSET(List2!$A$1,MATCH($G$217,List2!$A$2:$A$18,0),1,1,COUNTA(OFFSET(List2!$A$1,MATCH($G$217,List2!$A$2:$A$18,0),0,1,255))-1)</xm:f>
          </x14:formula1>
          <xm:sqref>H217</xm:sqref>
        </x14:dataValidation>
        <x14:dataValidation type="list" allowBlank="1" showInputMessage="1" showErrorMessage="1" xr:uid="{8F70AFA3-BB95-4921-BD33-41E6D87FF3D9}">
          <x14:formula1>
            <xm:f>OFFSET(List2!$A$1,MATCH($G$217&amp;"_"&amp;$H$217,List2!$A$19:$A$54,0)+17,1,1,COUNTA(OFFSET(List2!$A$1,MATCH($G$217&amp;"_"&amp;$H$217,List2!$A$19:$A$54,0)+17,0,1,255))-1)</xm:f>
          </x14:formula1>
          <xm:sqref>I217</xm:sqref>
        </x14:dataValidation>
        <x14:dataValidation type="list" allowBlank="1" showInputMessage="1" showErrorMessage="1" xr:uid="{42E84677-B86C-4583-B841-AC1DB1D37D43}">
          <x14:formula1>
            <xm:f>OFFSET(List2!$A$1,MATCH($G$218,List2!$A$2:$A$18,0),1,1,COUNTA(OFFSET(List2!$A$1,MATCH($G$218,List2!$A$2:$A$18,0),0,1,255))-1)</xm:f>
          </x14:formula1>
          <xm:sqref>H218</xm:sqref>
        </x14:dataValidation>
        <x14:dataValidation type="list" allowBlank="1" showInputMessage="1" showErrorMessage="1" xr:uid="{D22C4125-EC49-461F-8E44-94662E008FBE}">
          <x14:formula1>
            <xm:f>OFFSET(List2!$A$1,MATCH($G$218&amp;"_"&amp;$H$218,List2!$A$19:$A$54,0)+17,1,1,COUNTA(OFFSET(List2!$A$1,MATCH($G$218&amp;"_"&amp;$H$218,List2!$A$19:$A$54,0)+17,0,1,255))-1)</xm:f>
          </x14:formula1>
          <xm:sqref>I218</xm:sqref>
        </x14:dataValidation>
        <x14:dataValidation type="list" allowBlank="1" showInputMessage="1" showErrorMessage="1" xr:uid="{4F01BA31-91AE-4172-93E3-F1B8E9D47506}">
          <x14:formula1>
            <xm:f>OFFSET(List2!$A$1,MATCH($G$219,List2!$A$2:$A$18,0),1,1,COUNTA(OFFSET(List2!$A$1,MATCH($G$219,List2!$A$2:$A$18,0),0,1,255))-1)</xm:f>
          </x14:formula1>
          <xm:sqref>H219</xm:sqref>
        </x14:dataValidation>
        <x14:dataValidation type="list" allowBlank="1" showInputMessage="1" showErrorMessage="1" xr:uid="{78637C40-A34B-43C9-8195-D2F18FD28719}">
          <x14:formula1>
            <xm:f>OFFSET(List2!$A$1,MATCH($G$219&amp;"_"&amp;$H$219,List2!$A$19:$A$54,0)+17,1,1,COUNTA(OFFSET(List2!$A$1,MATCH($G$219&amp;"_"&amp;$H$219,List2!$A$19:$A$54,0)+17,0,1,255))-1)</xm:f>
          </x14:formula1>
          <xm:sqref>I219</xm:sqref>
        </x14:dataValidation>
        <x14:dataValidation type="list" allowBlank="1" showInputMessage="1" showErrorMessage="1" xr:uid="{1BDC4224-CB14-4D81-9D7D-8CA1F4A50FB7}">
          <x14:formula1>
            <xm:f>OFFSET(List2!$A$1,MATCH($G$220,List2!$A$2:$A$18,0),1,1,COUNTA(OFFSET(List2!$A$1,MATCH($G$220,List2!$A$2:$A$18,0),0,1,255))-1)</xm:f>
          </x14:formula1>
          <xm:sqref>H220</xm:sqref>
        </x14:dataValidation>
        <x14:dataValidation type="list" allowBlank="1" showInputMessage="1" showErrorMessage="1" xr:uid="{AD7E21FB-B42C-4811-B206-75C4CC87CAE2}">
          <x14:formula1>
            <xm:f>OFFSET(List2!$A$1,MATCH($G$220&amp;"_"&amp;$H$220,List2!$A$19:$A$54,0)+17,1,1,COUNTA(OFFSET(List2!$A$1,MATCH($G$220&amp;"_"&amp;$H$220,List2!$A$19:$A$54,0)+17,0,1,255))-1)</xm:f>
          </x14:formula1>
          <xm:sqref>I220</xm:sqref>
        </x14:dataValidation>
        <x14:dataValidation type="list" allowBlank="1" showInputMessage="1" showErrorMessage="1" xr:uid="{D07A3DD2-64DA-4BC8-91A2-935E8E820033}">
          <x14:formula1>
            <xm:f>OFFSET(List2!$A$1,MATCH($G$221,List2!$A$2:$A$18,0),1,1,COUNTA(OFFSET(List2!$A$1,MATCH($G$221,List2!$A$2:$A$18,0),0,1,255))-1)</xm:f>
          </x14:formula1>
          <xm:sqref>H221</xm:sqref>
        </x14:dataValidation>
        <x14:dataValidation type="list" allowBlank="1" showInputMessage="1" showErrorMessage="1" xr:uid="{618B5B51-2F11-482F-8E9B-2822BA3DD1E0}">
          <x14:formula1>
            <xm:f>OFFSET(List2!$A$1,MATCH($G$221&amp;"_"&amp;$H$221,List2!$A$19:$A$54,0)+17,1,1,COUNTA(OFFSET(List2!$A$1,MATCH($G$221&amp;"_"&amp;$H$221,List2!$A$19:$A$54,0)+17,0,1,255))-1)</xm:f>
          </x14:formula1>
          <xm:sqref>I221</xm:sqref>
        </x14:dataValidation>
        <x14:dataValidation type="list" allowBlank="1" showInputMessage="1" showErrorMessage="1" xr:uid="{26DE706B-F912-455F-AE75-9264133A58CB}">
          <x14:formula1>
            <xm:f>OFFSET(List2!$A$1,MATCH($G$222,List2!$A$2:$A$18,0),1,1,COUNTA(OFFSET(List2!$A$1,MATCH($G$222,List2!$A$2:$A$18,0),0,1,255))-1)</xm:f>
          </x14:formula1>
          <xm:sqref>H222</xm:sqref>
        </x14:dataValidation>
        <x14:dataValidation type="list" allowBlank="1" showInputMessage="1" showErrorMessage="1" xr:uid="{D7512BBF-B1A4-4730-B8EA-6FACF1030864}">
          <x14:formula1>
            <xm:f>OFFSET(List2!$A$1,MATCH($G$222&amp;"_"&amp;$H$222,List2!$A$19:$A$54,0)+17,1,1,COUNTA(OFFSET(List2!$A$1,MATCH($G$222&amp;"_"&amp;$H$222,List2!$A$19:$A$54,0)+17,0,1,255))-1)</xm:f>
          </x14:formula1>
          <xm:sqref>I222</xm:sqref>
        </x14:dataValidation>
        <x14:dataValidation type="list" allowBlank="1" showInputMessage="1" showErrorMessage="1" xr:uid="{834CA936-15CA-4386-A063-F8C54DD2EF42}">
          <x14:formula1>
            <xm:f>OFFSET(List2!$A$1,MATCH($G$223,List2!$A$2:$A$18,0),1,1,COUNTA(OFFSET(List2!$A$1,MATCH($G$223,List2!$A$2:$A$18,0),0,1,255))-1)</xm:f>
          </x14:formula1>
          <xm:sqref>H223</xm:sqref>
        </x14:dataValidation>
        <x14:dataValidation type="list" allowBlank="1" showInputMessage="1" showErrorMessage="1" xr:uid="{2FC4DD4F-9473-4A63-89DE-886A114BA4EF}">
          <x14:formula1>
            <xm:f>OFFSET(List2!$A$1,MATCH($G$223&amp;"_"&amp;$H$223,List2!$A$19:$A$54,0)+17,1,1,COUNTA(OFFSET(List2!$A$1,MATCH($G$223&amp;"_"&amp;$H$223,List2!$A$19:$A$54,0)+17,0,1,255))-1)</xm:f>
          </x14:formula1>
          <xm:sqref>I223</xm:sqref>
        </x14:dataValidation>
        <x14:dataValidation type="list" allowBlank="1" showInputMessage="1" showErrorMessage="1" xr:uid="{D717CCBA-3061-447B-A5D5-1CD26FA1C625}">
          <x14:formula1>
            <xm:f>OFFSET(List2!$A$1,MATCH($G$224,List2!$A$2:$A$18,0),1,1,COUNTA(OFFSET(List2!$A$1,MATCH($G$224,List2!$A$2:$A$18,0),0,1,255))-1)</xm:f>
          </x14:formula1>
          <xm:sqref>H224</xm:sqref>
        </x14:dataValidation>
        <x14:dataValidation type="list" allowBlank="1" showInputMessage="1" showErrorMessage="1" xr:uid="{687354AC-2CB3-47BF-8D88-60C28C755CA8}">
          <x14:formula1>
            <xm:f>OFFSET(List2!$A$1,MATCH($G$224&amp;"_"&amp;$H$224,List2!$A$19:$A$54,0)+17,1,1,COUNTA(OFFSET(List2!$A$1,MATCH($G$224&amp;"_"&amp;$H$224,List2!$A$19:$A$54,0)+17,0,1,255))-1)</xm:f>
          </x14:formula1>
          <xm:sqref>I224</xm:sqref>
        </x14:dataValidation>
        <x14:dataValidation type="list" allowBlank="1" showInputMessage="1" showErrorMessage="1" xr:uid="{78FCDDBB-AE03-4CAA-8D70-70D2E97688CD}">
          <x14:formula1>
            <xm:f>OFFSET(List2!$A$1,MATCH($G$225,List2!$A$2:$A$18,0),1,1,COUNTA(OFFSET(List2!$A$1,MATCH($G$225,List2!$A$2:$A$18,0),0,1,255))-1)</xm:f>
          </x14:formula1>
          <xm:sqref>H225</xm:sqref>
        </x14:dataValidation>
        <x14:dataValidation type="list" allowBlank="1" showInputMessage="1" showErrorMessage="1" xr:uid="{AB926EB4-4675-41FC-A4EB-497E06759376}">
          <x14:formula1>
            <xm:f>OFFSET(List2!$A$1,MATCH($G$225&amp;"_"&amp;$H$225,List2!$A$19:$A$54,0)+17,1,1,COUNTA(OFFSET(List2!$A$1,MATCH($G$225&amp;"_"&amp;$H$225,List2!$A$19:$A$54,0)+17,0,1,255))-1)</xm:f>
          </x14:formula1>
          <xm:sqref>I225</xm:sqref>
        </x14:dataValidation>
        <x14:dataValidation type="list" allowBlank="1" showInputMessage="1" showErrorMessage="1" xr:uid="{13E67AD5-0149-4827-81B3-D695003EF1D9}">
          <x14:formula1>
            <xm:f>OFFSET(List2!$A$1,MATCH($G$226,List2!$A$2:$A$18,0),1,1,COUNTA(OFFSET(List2!$A$1,MATCH($G$226,List2!$A$2:$A$18,0),0,1,255))-1)</xm:f>
          </x14:formula1>
          <xm:sqref>H226</xm:sqref>
        </x14:dataValidation>
        <x14:dataValidation type="list" allowBlank="1" showInputMessage="1" showErrorMessage="1" xr:uid="{5A93CF71-123A-4ADB-8603-708576943B7B}">
          <x14:formula1>
            <xm:f>OFFSET(List2!$A$1,MATCH($G$226&amp;"_"&amp;$H$226,List2!$A$19:$A$54,0)+17,1,1,COUNTA(OFFSET(List2!$A$1,MATCH($G$226&amp;"_"&amp;$H$226,List2!$A$19:$A$54,0)+17,0,1,255))-1)</xm:f>
          </x14:formula1>
          <xm:sqref>I226</xm:sqref>
        </x14:dataValidation>
        <x14:dataValidation type="list" allowBlank="1" showInputMessage="1" showErrorMessage="1" xr:uid="{922ED696-E612-4D55-BF59-DDA3DD66246F}">
          <x14:formula1>
            <xm:f>OFFSET(List2!$A$1,MATCH($G$227,List2!$A$2:$A$18,0),1,1,COUNTA(OFFSET(List2!$A$1,MATCH($G$227,List2!$A$2:$A$18,0),0,1,255))-1)</xm:f>
          </x14:formula1>
          <xm:sqref>H227</xm:sqref>
        </x14:dataValidation>
        <x14:dataValidation type="list" allowBlank="1" showInputMessage="1" showErrorMessage="1" xr:uid="{1215B627-0E67-4220-A847-E41BB99DC892}">
          <x14:formula1>
            <xm:f>OFFSET(List2!$A$1,MATCH($G$227&amp;"_"&amp;$H$227,List2!$A$19:$A$54,0)+17,1,1,COUNTA(OFFSET(List2!$A$1,MATCH($G$227&amp;"_"&amp;$H$227,List2!$A$19:$A$54,0)+17,0,1,255))-1)</xm:f>
          </x14:formula1>
          <xm:sqref>I227</xm:sqref>
        </x14:dataValidation>
        <x14:dataValidation type="list" allowBlank="1" showInputMessage="1" showErrorMessage="1" xr:uid="{2A5CF640-DC44-4D77-A204-5FC27F8F613A}">
          <x14:formula1>
            <xm:f>OFFSET(List2!$A$1,MATCH($G$228,List2!$A$2:$A$18,0),1,1,COUNTA(OFFSET(List2!$A$1,MATCH($G$228,List2!$A$2:$A$18,0),0,1,255))-1)</xm:f>
          </x14:formula1>
          <xm:sqref>H228</xm:sqref>
        </x14:dataValidation>
        <x14:dataValidation type="list" allowBlank="1" showInputMessage="1" showErrorMessage="1" xr:uid="{180FDE90-1D6A-4BFE-B293-DBB03B30A65E}">
          <x14:formula1>
            <xm:f>OFFSET(List2!$A$1,MATCH($G$228&amp;"_"&amp;$H$228,List2!$A$19:$A$54,0)+17,1,1,COUNTA(OFFSET(List2!$A$1,MATCH($G$228&amp;"_"&amp;$H$228,List2!$A$19:$A$54,0)+17,0,1,255))-1)</xm:f>
          </x14:formula1>
          <xm:sqref>I228</xm:sqref>
        </x14:dataValidation>
        <x14:dataValidation type="list" allowBlank="1" showInputMessage="1" showErrorMessage="1" xr:uid="{949D23E1-AFE7-45BA-8959-D7C28A284B2F}">
          <x14:formula1>
            <xm:f>OFFSET(List2!$A$1,MATCH($G$229,List2!$A$2:$A$18,0),1,1,COUNTA(OFFSET(List2!$A$1,MATCH($G$229,List2!$A$2:$A$18,0),0,1,255))-1)</xm:f>
          </x14:formula1>
          <xm:sqref>H229</xm:sqref>
        </x14:dataValidation>
        <x14:dataValidation type="list" allowBlank="1" showInputMessage="1" showErrorMessage="1" xr:uid="{611CEE99-3C15-4B02-AC07-8DAB6DD25C51}">
          <x14:formula1>
            <xm:f>OFFSET(List2!$A$1,MATCH($G$229&amp;"_"&amp;$H$229,List2!$A$19:$A$54,0)+17,1,1,COUNTA(OFFSET(List2!$A$1,MATCH($G$229&amp;"_"&amp;$H$229,List2!$A$19:$A$54,0)+17,0,1,255))-1)</xm:f>
          </x14:formula1>
          <xm:sqref>I229</xm:sqref>
        </x14:dataValidation>
        <x14:dataValidation type="list" allowBlank="1" showInputMessage="1" showErrorMessage="1" xr:uid="{0BD0BEC4-7EE1-44BF-963B-31B142240110}">
          <x14:formula1>
            <xm:f>OFFSET(List2!$A$1,MATCH($G$230,List2!$A$2:$A$18,0),1,1,COUNTA(OFFSET(List2!$A$1,MATCH($G$230,List2!$A$2:$A$18,0),0,1,255))-1)</xm:f>
          </x14:formula1>
          <xm:sqref>H230</xm:sqref>
        </x14:dataValidation>
        <x14:dataValidation type="list" allowBlank="1" showInputMessage="1" showErrorMessage="1" xr:uid="{300E0E65-BA30-4B84-86B5-F92BFB5BB897}">
          <x14:formula1>
            <xm:f>OFFSET(List2!$A$1,MATCH($G$230&amp;"_"&amp;$H$230,List2!$A$19:$A$54,0)+17,1,1,COUNTA(OFFSET(List2!$A$1,MATCH($G$230&amp;"_"&amp;$H$230,List2!$A$19:$A$54,0)+17,0,1,255))-1)</xm:f>
          </x14:formula1>
          <xm:sqref>I230</xm:sqref>
        </x14:dataValidation>
        <x14:dataValidation type="list" allowBlank="1" showInputMessage="1" showErrorMessage="1" xr:uid="{FBD5C63B-E0AF-4A75-B865-A8DC16A789FC}">
          <x14:formula1>
            <xm:f>OFFSET(List2!$A$1,MATCH($G$231,List2!$A$2:$A$18,0),1,1,COUNTA(OFFSET(List2!$A$1,MATCH($G$231,List2!$A$2:$A$18,0),0,1,255))-1)</xm:f>
          </x14:formula1>
          <xm:sqref>H231</xm:sqref>
        </x14:dataValidation>
        <x14:dataValidation type="list" allowBlank="1" showInputMessage="1" showErrorMessage="1" xr:uid="{917E4DDD-B7AE-4CBD-9DBC-A6DC9EEB092F}">
          <x14:formula1>
            <xm:f>OFFSET(List2!$A$1,MATCH($G$231&amp;"_"&amp;$H$231,List2!$A$19:$A$54,0)+17,1,1,COUNTA(OFFSET(List2!$A$1,MATCH($G$231&amp;"_"&amp;$H$231,List2!$A$19:$A$54,0)+17,0,1,255))-1)</xm:f>
          </x14:formula1>
          <xm:sqref>I231</xm:sqref>
        </x14:dataValidation>
        <x14:dataValidation type="list" allowBlank="1" showInputMessage="1" showErrorMessage="1" xr:uid="{341E9A42-9066-4F74-A7FF-179FA3775B18}">
          <x14:formula1>
            <xm:f>OFFSET(List2!$A$1,MATCH($G$232,List2!$A$2:$A$18,0),1,1,COUNTA(OFFSET(List2!$A$1,MATCH($G$232,List2!$A$2:$A$18,0),0,1,255))-1)</xm:f>
          </x14:formula1>
          <xm:sqref>H232</xm:sqref>
        </x14:dataValidation>
        <x14:dataValidation type="list" allowBlank="1" showInputMessage="1" showErrorMessage="1" xr:uid="{8EDD0E78-FF92-4E5D-AD76-49AC6E4074F8}">
          <x14:formula1>
            <xm:f>OFFSET(List2!$A$1,MATCH($G$232&amp;"_"&amp;$H$232,List2!$A$19:$A$54,0)+17,1,1,COUNTA(OFFSET(List2!$A$1,MATCH($G$232&amp;"_"&amp;$H$232,List2!$A$19:$A$54,0)+17,0,1,255))-1)</xm:f>
          </x14:formula1>
          <xm:sqref>I232</xm:sqref>
        </x14:dataValidation>
        <x14:dataValidation type="list" allowBlank="1" showInputMessage="1" showErrorMessage="1" xr:uid="{20BD9A09-859F-4BE1-B576-1BE38C67734B}">
          <x14:formula1>
            <xm:f>OFFSET(List2!$A$1,MATCH($G$233,List2!$A$2:$A$18,0),1,1,COUNTA(OFFSET(List2!$A$1,MATCH($G$233,List2!$A$2:$A$18,0),0,1,255))-1)</xm:f>
          </x14:formula1>
          <xm:sqref>H233</xm:sqref>
        </x14:dataValidation>
        <x14:dataValidation type="list" allowBlank="1" showInputMessage="1" showErrorMessage="1" xr:uid="{0C4B00F1-8223-4C2B-AE75-F81A2E77D74D}">
          <x14:formula1>
            <xm:f>OFFSET(List2!$A$1,MATCH($G$233&amp;"_"&amp;$H$233,List2!$A$19:$A$54,0)+17,1,1,COUNTA(OFFSET(List2!$A$1,MATCH($G$233&amp;"_"&amp;$H$233,List2!$A$19:$A$54,0)+17,0,1,255))-1)</xm:f>
          </x14:formula1>
          <xm:sqref>I233</xm:sqref>
        </x14:dataValidation>
        <x14:dataValidation type="list" allowBlank="1" showInputMessage="1" showErrorMessage="1" xr:uid="{89B6484C-70D1-49FC-83B9-971732EB9249}">
          <x14:formula1>
            <xm:f>OFFSET(List2!$A$1,MATCH($G$234,List2!$A$2:$A$18,0),1,1,COUNTA(OFFSET(List2!$A$1,MATCH($G$234,List2!$A$2:$A$18,0),0,1,255))-1)</xm:f>
          </x14:formula1>
          <xm:sqref>H234</xm:sqref>
        </x14:dataValidation>
        <x14:dataValidation type="list" allowBlank="1" showInputMessage="1" showErrorMessage="1" xr:uid="{051C311D-4DD7-4844-900C-46B968C50238}">
          <x14:formula1>
            <xm:f>OFFSET(List2!$A$1,MATCH($G$234&amp;"_"&amp;$H$234,List2!$A$19:$A$54,0)+17,1,1,COUNTA(OFFSET(List2!$A$1,MATCH($G$234&amp;"_"&amp;$H$234,List2!$A$19:$A$54,0)+17,0,1,255))-1)</xm:f>
          </x14:formula1>
          <xm:sqref>I234</xm:sqref>
        </x14:dataValidation>
        <x14:dataValidation type="list" allowBlank="1" showInputMessage="1" showErrorMessage="1" xr:uid="{DFECCA55-DA63-4FC9-B437-A19F2CB14B17}">
          <x14:formula1>
            <xm:f>OFFSET(List2!$A$1,MATCH($G$235,List2!$A$2:$A$18,0),1,1,COUNTA(OFFSET(List2!$A$1,MATCH($G$235,List2!$A$2:$A$18,0),0,1,255))-1)</xm:f>
          </x14:formula1>
          <xm:sqref>H235</xm:sqref>
        </x14:dataValidation>
        <x14:dataValidation type="list" allowBlank="1" showInputMessage="1" showErrorMessage="1" xr:uid="{1116D87C-FD22-4B4D-81FC-E18A07282450}">
          <x14:formula1>
            <xm:f>OFFSET(List2!$A$1,MATCH($G$235&amp;"_"&amp;$H$235,List2!$A$19:$A$54,0)+17,1,1,COUNTA(OFFSET(List2!$A$1,MATCH($G$235&amp;"_"&amp;$H$235,List2!$A$19:$A$54,0)+17,0,1,255))-1)</xm:f>
          </x14:formula1>
          <xm:sqref>I235</xm:sqref>
        </x14:dataValidation>
        <x14:dataValidation type="list" allowBlank="1" showInputMessage="1" showErrorMessage="1" xr:uid="{3E00DC18-A3C6-4BC9-8176-635A8C967A17}">
          <x14:formula1>
            <xm:f>OFFSET(List2!$A$1,MATCH($G$236,List2!$A$2:$A$18,0),1,1,COUNTA(OFFSET(List2!$A$1,MATCH($G$236,List2!$A$2:$A$18,0),0,1,255))-1)</xm:f>
          </x14:formula1>
          <xm:sqref>H236</xm:sqref>
        </x14:dataValidation>
        <x14:dataValidation type="list" allowBlank="1" showInputMessage="1" showErrorMessage="1" xr:uid="{A38CBB3A-543A-41A0-808B-4558AB30E6FC}">
          <x14:formula1>
            <xm:f>OFFSET(List2!$A$1,MATCH($G$236&amp;"_"&amp;$H$236,List2!$A$19:$A$54,0)+17,1,1,COUNTA(OFFSET(List2!$A$1,MATCH($G$236&amp;"_"&amp;$H$236,List2!$A$19:$A$54,0)+17,0,1,255))-1)</xm:f>
          </x14:formula1>
          <xm:sqref>I236</xm:sqref>
        </x14:dataValidation>
        <x14:dataValidation type="list" allowBlank="1" showInputMessage="1" showErrorMessage="1" xr:uid="{AE261AED-D67C-46FE-806C-E4B4653F8799}">
          <x14:formula1>
            <xm:f>OFFSET(List2!$A$1,MATCH($G$237,List2!$A$2:$A$18,0),1,1,COUNTA(OFFSET(List2!$A$1,MATCH($G$237,List2!$A$2:$A$18,0),0,1,255))-1)</xm:f>
          </x14:formula1>
          <xm:sqref>H237</xm:sqref>
        </x14:dataValidation>
        <x14:dataValidation type="list" allowBlank="1" showInputMessage="1" showErrorMessage="1" xr:uid="{12C8434C-6888-4E94-943A-B5866C2DCF70}">
          <x14:formula1>
            <xm:f>OFFSET(List2!$A$1,MATCH($G$237&amp;"_"&amp;$H$237,List2!$A$19:$A$54,0)+17,1,1,COUNTA(OFFSET(List2!$A$1,MATCH($G$237&amp;"_"&amp;$H$237,List2!$A$19:$A$54,0)+17,0,1,255))-1)</xm:f>
          </x14:formula1>
          <xm:sqref>I237</xm:sqref>
        </x14:dataValidation>
        <x14:dataValidation type="list" allowBlank="1" showInputMessage="1" showErrorMessage="1" xr:uid="{C1967806-E4DF-4857-9521-2B89DE421A52}">
          <x14:formula1>
            <xm:f>OFFSET(List2!$A$1,MATCH($G$238,List2!$A$2:$A$18,0),1,1,COUNTA(OFFSET(List2!$A$1,MATCH($G$238,List2!$A$2:$A$18,0),0,1,255))-1)</xm:f>
          </x14:formula1>
          <xm:sqref>H238</xm:sqref>
        </x14:dataValidation>
        <x14:dataValidation type="list" allowBlank="1" showInputMessage="1" showErrorMessage="1" xr:uid="{2D207833-7DDD-4850-B3E9-421E78BD4AA6}">
          <x14:formula1>
            <xm:f>OFFSET(List2!$A$1,MATCH($G$238&amp;"_"&amp;$H$238,List2!$A$19:$A$54,0)+17,1,1,COUNTA(OFFSET(List2!$A$1,MATCH($G$238&amp;"_"&amp;$H$238,List2!$A$19:$A$54,0)+17,0,1,255))-1)</xm:f>
          </x14:formula1>
          <xm:sqref>I238</xm:sqref>
        </x14:dataValidation>
        <x14:dataValidation type="list" allowBlank="1" showInputMessage="1" showErrorMessage="1" xr:uid="{7D734F56-4876-4182-86CD-3600E5EA57C3}">
          <x14:formula1>
            <xm:f>OFFSET(List2!$A$1,MATCH($G$239,List2!$A$2:$A$18,0),1,1,COUNTA(OFFSET(List2!$A$1,MATCH($G$239,List2!$A$2:$A$18,0),0,1,255))-1)</xm:f>
          </x14:formula1>
          <xm:sqref>H239</xm:sqref>
        </x14:dataValidation>
        <x14:dataValidation type="list" allowBlank="1" showInputMessage="1" showErrorMessage="1" xr:uid="{AE6D9091-7764-4D37-B1A5-A99845767B2E}">
          <x14:formula1>
            <xm:f>OFFSET(List2!$A$1,MATCH($G$239&amp;"_"&amp;$H$239,List2!$A$19:$A$54,0)+17,1,1,COUNTA(OFFSET(List2!$A$1,MATCH($G$239&amp;"_"&amp;$H$239,List2!$A$19:$A$54,0)+17,0,1,255))-1)</xm:f>
          </x14:formula1>
          <xm:sqref>I239</xm:sqref>
        </x14:dataValidation>
        <x14:dataValidation type="list" allowBlank="1" showInputMessage="1" showErrorMessage="1" xr:uid="{EAAEA134-7FF6-4A82-9DEC-88821F9552FD}">
          <x14:formula1>
            <xm:f>OFFSET(List2!$A$1,MATCH($G$240,List2!$A$2:$A$18,0),1,1,COUNTA(OFFSET(List2!$A$1,MATCH($G$240,List2!$A$2:$A$18,0),0,1,255))-1)</xm:f>
          </x14:formula1>
          <xm:sqref>H240</xm:sqref>
        </x14:dataValidation>
        <x14:dataValidation type="list" allowBlank="1" showInputMessage="1" showErrorMessage="1" xr:uid="{B704A5FF-4A35-4913-A800-926F5723343B}">
          <x14:formula1>
            <xm:f>OFFSET(List2!$A$1,MATCH($G$240&amp;"_"&amp;$H$240,List2!$A$19:$A$54,0)+17,1,1,COUNTA(OFFSET(List2!$A$1,MATCH($G$240&amp;"_"&amp;$H$240,List2!$A$19:$A$54,0)+17,0,1,255))-1)</xm:f>
          </x14:formula1>
          <xm:sqref>I240</xm:sqref>
        </x14:dataValidation>
        <x14:dataValidation type="list" allowBlank="1" showInputMessage="1" showErrorMessage="1" xr:uid="{605F9F88-C4E2-4BBE-9850-ED6F5113CDC9}">
          <x14:formula1>
            <xm:f>OFFSET(List2!$A$1,MATCH($G$241,List2!$A$2:$A$18,0),1,1,COUNTA(OFFSET(List2!$A$1,MATCH($G$241,List2!$A$2:$A$18,0),0,1,255))-1)</xm:f>
          </x14:formula1>
          <xm:sqref>H241</xm:sqref>
        </x14:dataValidation>
        <x14:dataValidation type="list" allowBlank="1" showInputMessage="1" showErrorMessage="1" xr:uid="{06A745E7-F6A7-4C51-9181-2E9A47BDBB8D}">
          <x14:formula1>
            <xm:f>OFFSET(List2!$A$1,MATCH($G$241&amp;"_"&amp;$H$241,List2!$A$19:$A$54,0)+17,1,1,COUNTA(OFFSET(List2!$A$1,MATCH($G$241&amp;"_"&amp;$H$241,List2!$A$19:$A$54,0)+17,0,1,255))-1)</xm:f>
          </x14:formula1>
          <xm:sqref>I241</xm:sqref>
        </x14:dataValidation>
        <x14:dataValidation type="list" allowBlank="1" showInputMessage="1" showErrorMessage="1" xr:uid="{71FD26A3-AD40-4E4F-87BF-FC5C8097E576}">
          <x14:formula1>
            <xm:f>OFFSET(List2!$A$1,MATCH($G$242,List2!$A$2:$A$18,0),1,1,COUNTA(OFFSET(List2!$A$1,MATCH($G$242,List2!$A$2:$A$18,0),0,1,255))-1)</xm:f>
          </x14:formula1>
          <xm:sqref>H242</xm:sqref>
        </x14:dataValidation>
        <x14:dataValidation type="list" allowBlank="1" showInputMessage="1" showErrorMessage="1" xr:uid="{465B85A6-D485-482C-A390-9E945285FE5B}">
          <x14:formula1>
            <xm:f>OFFSET(List2!$A$1,MATCH($G$242&amp;"_"&amp;$H$242,List2!$A$19:$A$54,0)+17,1,1,COUNTA(OFFSET(List2!$A$1,MATCH($G$242&amp;"_"&amp;$H$242,List2!$A$19:$A$54,0)+17,0,1,255))-1)</xm:f>
          </x14:formula1>
          <xm:sqref>I242</xm:sqref>
        </x14:dataValidation>
        <x14:dataValidation type="list" allowBlank="1" showInputMessage="1" showErrorMessage="1" xr:uid="{D9514F34-CDA5-4B14-9D82-8535D76BE4AE}">
          <x14:formula1>
            <xm:f>OFFSET(List2!$A$1,MATCH($G$243,List2!$A$2:$A$18,0),1,1,COUNTA(OFFSET(List2!$A$1,MATCH($G$243,List2!$A$2:$A$18,0),0,1,255))-1)</xm:f>
          </x14:formula1>
          <xm:sqref>H243</xm:sqref>
        </x14:dataValidation>
        <x14:dataValidation type="list" allowBlank="1" showInputMessage="1" showErrorMessage="1" xr:uid="{C3CBD92E-0BD8-4D86-8B51-97C5D315BDA9}">
          <x14:formula1>
            <xm:f>OFFSET(List2!$A$1,MATCH($G$243&amp;"_"&amp;$H$243,List2!$A$19:$A$54,0)+17,1,1,COUNTA(OFFSET(List2!$A$1,MATCH($G$243&amp;"_"&amp;$H$243,List2!$A$19:$A$54,0)+17,0,1,255))-1)</xm:f>
          </x14:formula1>
          <xm:sqref>I243</xm:sqref>
        </x14:dataValidation>
        <x14:dataValidation type="list" allowBlank="1" showInputMessage="1" showErrorMessage="1" xr:uid="{66FAD479-9185-413C-889D-9EAC3BA8B63A}">
          <x14:formula1>
            <xm:f>OFFSET(List2!$A$1,MATCH($G$244,List2!$A$2:$A$18,0),1,1,COUNTA(OFFSET(List2!$A$1,MATCH($G$244,List2!$A$2:$A$18,0),0,1,255))-1)</xm:f>
          </x14:formula1>
          <xm:sqref>H244</xm:sqref>
        </x14:dataValidation>
        <x14:dataValidation type="list" allowBlank="1" showInputMessage="1" showErrorMessage="1" xr:uid="{90DDDC18-9768-4B15-A176-CD516C5135CE}">
          <x14:formula1>
            <xm:f>OFFSET(List2!$A$1,MATCH($G$244&amp;"_"&amp;$H$244,List2!$A$19:$A$54,0)+17,1,1,COUNTA(OFFSET(List2!$A$1,MATCH($G$244&amp;"_"&amp;$H$244,List2!$A$19:$A$54,0)+17,0,1,255))-1)</xm:f>
          </x14:formula1>
          <xm:sqref>I244</xm:sqref>
        </x14:dataValidation>
        <x14:dataValidation type="list" allowBlank="1" showInputMessage="1" showErrorMessage="1" xr:uid="{B15DEFE6-DB0D-476B-B64E-3CB7B3CE6C2F}">
          <x14:formula1>
            <xm:f>OFFSET(List2!$A$1,MATCH($G$245,List2!$A$2:$A$18,0),1,1,COUNTA(OFFSET(List2!$A$1,MATCH($G$245,List2!$A$2:$A$18,0),0,1,255))-1)</xm:f>
          </x14:formula1>
          <xm:sqref>H245</xm:sqref>
        </x14:dataValidation>
        <x14:dataValidation type="list" allowBlank="1" showInputMessage="1" showErrorMessage="1" xr:uid="{4FB5D4FC-2026-47CB-811B-B48BE2D0CB54}">
          <x14:formula1>
            <xm:f>OFFSET(List2!$A$1,MATCH($G$245&amp;"_"&amp;$H$245,List2!$A$19:$A$54,0)+17,1,1,COUNTA(OFFSET(List2!$A$1,MATCH($G$245&amp;"_"&amp;$H$245,List2!$A$19:$A$54,0)+17,0,1,255))-1)</xm:f>
          </x14:formula1>
          <xm:sqref>I245</xm:sqref>
        </x14:dataValidation>
        <x14:dataValidation type="list" allowBlank="1" showInputMessage="1" showErrorMessage="1" xr:uid="{45E7963F-990F-498E-81C1-4BDE6609D882}">
          <x14:formula1>
            <xm:f>OFFSET(List2!$A$1,MATCH($G$246,List2!$A$2:$A$18,0),1,1,COUNTA(OFFSET(List2!$A$1,MATCH($G$246,List2!$A$2:$A$18,0),0,1,255))-1)</xm:f>
          </x14:formula1>
          <xm:sqref>H246</xm:sqref>
        </x14:dataValidation>
        <x14:dataValidation type="list" allowBlank="1" showInputMessage="1" showErrorMessage="1" xr:uid="{25A7BD54-A19E-4BC8-AD74-8C34B5992AD3}">
          <x14:formula1>
            <xm:f>OFFSET(List2!$A$1,MATCH($G$246&amp;"_"&amp;$H$246,List2!$A$19:$A$54,0)+17,1,1,COUNTA(OFFSET(List2!$A$1,MATCH($G$246&amp;"_"&amp;$H$246,List2!$A$19:$A$54,0)+17,0,1,255))-1)</xm:f>
          </x14:formula1>
          <xm:sqref>I246</xm:sqref>
        </x14:dataValidation>
        <x14:dataValidation type="list" allowBlank="1" showInputMessage="1" showErrorMessage="1" xr:uid="{1537AD1A-7FCB-4B7D-B5C3-14E27BC7CA60}">
          <x14:formula1>
            <xm:f>OFFSET(List2!$A$1,MATCH($G$247,List2!$A$2:$A$18,0),1,1,COUNTA(OFFSET(List2!$A$1,MATCH($G$247,List2!$A$2:$A$18,0),0,1,255))-1)</xm:f>
          </x14:formula1>
          <xm:sqref>H247</xm:sqref>
        </x14:dataValidation>
        <x14:dataValidation type="list" allowBlank="1" showInputMessage="1" showErrorMessage="1" xr:uid="{E976CE2E-8FD3-4D8B-94FD-EAC154EB2963}">
          <x14:formula1>
            <xm:f>OFFSET(List2!$A$1,MATCH($G$247&amp;"_"&amp;$H$247,List2!$A$19:$A$54,0)+17,1,1,COUNTA(OFFSET(List2!$A$1,MATCH($G$247&amp;"_"&amp;$H$247,List2!$A$19:$A$54,0)+17,0,1,255))-1)</xm:f>
          </x14:formula1>
          <xm:sqref>I247</xm:sqref>
        </x14:dataValidation>
        <x14:dataValidation type="list" allowBlank="1" showInputMessage="1" showErrorMessage="1" xr:uid="{A3DD22C5-9F8A-4AA7-8346-501083E3A467}">
          <x14:formula1>
            <xm:f>OFFSET(List2!$A$1,MATCH($G$248,List2!$A$2:$A$18,0),1,1,COUNTA(OFFSET(List2!$A$1,MATCH($G$248,List2!$A$2:$A$18,0),0,1,255))-1)</xm:f>
          </x14:formula1>
          <xm:sqref>H248</xm:sqref>
        </x14:dataValidation>
        <x14:dataValidation type="list" allowBlank="1" showInputMessage="1" showErrorMessage="1" xr:uid="{70011B66-C279-4BAB-A21F-0A443AD96592}">
          <x14:formula1>
            <xm:f>OFFSET(List2!$A$1,MATCH($G$248&amp;"_"&amp;$H$248,List2!$A$19:$A$54,0)+17,1,1,COUNTA(OFFSET(List2!$A$1,MATCH($G$248&amp;"_"&amp;$H$248,List2!$A$19:$A$54,0)+17,0,1,255))-1)</xm:f>
          </x14:formula1>
          <xm:sqref>I248</xm:sqref>
        </x14:dataValidation>
        <x14:dataValidation type="list" allowBlank="1" showInputMessage="1" showErrorMessage="1" xr:uid="{DC9D1A1D-37B4-40DB-839B-C40E5BDBA4FC}">
          <x14:formula1>
            <xm:f>OFFSET(List2!$A$1,MATCH($G$249,List2!$A$2:$A$18,0),1,1,COUNTA(OFFSET(List2!$A$1,MATCH($G$249,List2!$A$2:$A$18,0),0,1,255))-1)</xm:f>
          </x14:formula1>
          <xm:sqref>H249</xm:sqref>
        </x14:dataValidation>
        <x14:dataValidation type="list" allowBlank="1" showInputMessage="1" showErrorMessage="1" xr:uid="{0C4B6C87-13E9-4B27-9D98-38D434F36E21}">
          <x14:formula1>
            <xm:f>OFFSET(List2!$A$1,MATCH($G$249&amp;"_"&amp;$H$249,List2!$A$19:$A$54,0)+17,1,1,COUNTA(OFFSET(List2!$A$1,MATCH($G$249&amp;"_"&amp;$H$249,List2!$A$19:$A$54,0)+17,0,1,255))-1)</xm:f>
          </x14:formula1>
          <xm:sqref>I249</xm:sqref>
        </x14:dataValidation>
        <x14:dataValidation type="list" allowBlank="1" showInputMessage="1" showErrorMessage="1" xr:uid="{DDFBB897-2911-4B22-9226-857CE750C226}">
          <x14:formula1>
            <xm:f>OFFSET(List2!$A$1,MATCH($G$250,List2!$A$2:$A$18,0),1,1,COUNTA(OFFSET(List2!$A$1,MATCH($G$250,List2!$A$2:$A$18,0),0,1,255))-1)</xm:f>
          </x14:formula1>
          <xm:sqref>H250</xm:sqref>
        </x14:dataValidation>
        <x14:dataValidation type="list" allowBlank="1" showInputMessage="1" showErrorMessage="1" xr:uid="{0EAA7CE7-FC69-499C-B7EA-5CBE93D7F255}">
          <x14:formula1>
            <xm:f>OFFSET(List2!$A$1,MATCH($G$250&amp;"_"&amp;$H$250,List2!$A$19:$A$54,0)+17,1,1,COUNTA(OFFSET(List2!$A$1,MATCH($G$250&amp;"_"&amp;$H$250,List2!$A$19:$A$54,0)+17,0,1,255))-1)</xm:f>
          </x14:formula1>
          <xm:sqref>I250</xm:sqref>
        </x14:dataValidation>
        <x14:dataValidation type="list" allowBlank="1" showInputMessage="1" showErrorMessage="1" xr:uid="{C097C444-D8C7-4BB5-92E5-E7B951FE973F}">
          <x14:formula1>
            <xm:f>OFFSET(List2!$A$1,MATCH($G$251,List2!$A$2:$A$18,0),1,1,COUNTA(OFFSET(List2!$A$1,MATCH($G$251,List2!$A$2:$A$18,0),0,1,255))-1)</xm:f>
          </x14:formula1>
          <xm:sqref>H251</xm:sqref>
        </x14:dataValidation>
        <x14:dataValidation type="list" allowBlank="1" showInputMessage="1" showErrorMessage="1" xr:uid="{8DD09339-0231-47C3-9166-45B850D2E475}">
          <x14:formula1>
            <xm:f>OFFSET(List2!$A$1,MATCH($G$251&amp;"_"&amp;$H$251,List2!$A$19:$A$54,0)+17,1,1,COUNTA(OFFSET(List2!$A$1,MATCH($G$251&amp;"_"&amp;$H$251,List2!$A$19:$A$54,0)+17,0,1,255))-1)</xm:f>
          </x14:formula1>
          <xm:sqref>I251</xm:sqref>
        </x14:dataValidation>
        <x14:dataValidation type="list" allowBlank="1" showInputMessage="1" showErrorMessage="1" xr:uid="{5BA2B407-0CD3-4EBC-BC37-D79EAEA90FB4}">
          <x14:formula1>
            <xm:f>OFFSET(List2!$A$1,MATCH($G$252,List2!$A$2:$A$18,0),1,1,COUNTA(OFFSET(List2!$A$1,MATCH($G$252,List2!$A$2:$A$18,0),0,1,255))-1)</xm:f>
          </x14:formula1>
          <xm:sqref>H252</xm:sqref>
        </x14:dataValidation>
        <x14:dataValidation type="list" allowBlank="1" showInputMessage="1" showErrorMessage="1" xr:uid="{1949F9DD-1B72-4BA2-804C-8EFDED898A8C}">
          <x14:formula1>
            <xm:f>OFFSET(List2!$A$1,MATCH($G$252&amp;"_"&amp;$H$252,List2!$A$19:$A$54,0)+17,1,1,COUNTA(OFFSET(List2!$A$1,MATCH($G$252&amp;"_"&amp;$H$252,List2!$A$19:$A$54,0)+17,0,1,255))-1)</xm:f>
          </x14:formula1>
          <xm:sqref>I252</xm:sqref>
        </x14:dataValidation>
        <x14:dataValidation type="list" allowBlank="1" showInputMessage="1" showErrorMessage="1" xr:uid="{39DAEFAE-9703-46B9-AE4D-E2EC9530734E}">
          <x14:formula1>
            <xm:f>OFFSET(List2!$A$1,MATCH($G$253,List2!$A$2:$A$18,0),1,1,COUNTA(OFFSET(List2!$A$1,MATCH($G$253,List2!$A$2:$A$18,0),0,1,255))-1)</xm:f>
          </x14:formula1>
          <xm:sqref>H253</xm:sqref>
        </x14:dataValidation>
        <x14:dataValidation type="list" allowBlank="1" showInputMessage="1" showErrorMessage="1" xr:uid="{D115FFCC-E0A4-4E80-9000-411C1D7F7FD3}">
          <x14:formula1>
            <xm:f>OFFSET(List2!$A$1,MATCH($G$253&amp;"_"&amp;$H$253,List2!$A$19:$A$54,0)+17,1,1,COUNTA(OFFSET(List2!$A$1,MATCH($G$253&amp;"_"&amp;$H$253,List2!$A$19:$A$54,0)+17,0,1,255))-1)</xm:f>
          </x14:formula1>
          <xm:sqref>I253</xm:sqref>
        </x14:dataValidation>
        <x14:dataValidation type="list" allowBlank="1" showInputMessage="1" showErrorMessage="1" xr:uid="{AC445A6F-1AC7-4B42-86C9-6398AD807A10}">
          <x14:formula1>
            <xm:f>OFFSET(List2!$A$1,MATCH($G$254,List2!$A$2:$A$18,0),1,1,COUNTA(OFFSET(List2!$A$1,MATCH($G$254,List2!$A$2:$A$18,0),0,1,255))-1)</xm:f>
          </x14:formula1>
          <xm:sqref>H254</xm:sqref>
        </x14:dataValidation>
        <x14:dataValidation type="list" allowBlank="1" showInputMessage="1" showErrorMessage="1" xr:uid="{FED7B533-A038-43C4-9C88-AD4E70808347}">
          <x14:formula1>
            <xm:f>OFFSET(List2!$A$1,MATCH($G$254&amp;"_"&amp;$H$254,List2!$A$19:$A$54,0)+17,1,1,COUNTA(OFFSET(List2!$A$1,MATCH($G$254&amp;"_"&amp;$H$254,List2!$A$19:$A$54,0)+17,0,1,255))-1)</xm:f>
          </x14:formula1>
          <xm:sqref>I254</xm:sqref>
        </x14:dataValidation>
        <x14:dataValidation type="list" allowBlank="1" showInputMessage="1" showErrorMessage="1" xr:uid="{826B12D3-F25C-4A8D-8426-C5F08C2A8A81}">
          <x14:formula1>
            <xm:f>OFFSET(List2!$A$1,MATCH($G$255,List2!$A$2:$A$18,0),1,1,COUNTA(OFFSET(List2!$A$1,MATCH($G$255,List2!$A$2:$A$18,0),0,1,255))-1)</xm:f>
          </x14:formula1>
          <xm:sqref>H255</xm:sqref>
        </x14:dataValidation>
        <x14:dataValidation type="list" allowBlank="1" showInputMessage="1" showErrorMessage="1" xr:uid="{B79FC72C-209F-4FB0-AAB7-E92535DB5473}">
          <x14:formula1>
            <xm:f>OFFSET(List2!$A$1,MATCH($G$255&amp;"_"&amp;$H$255,List2!$A$19:$A$54,0)+17,1,1,COUNTA(OFFSET(List2!$A$1,MATCH($G$255&amp;"_"&amp;$H$255,List2!$A$19:$A$54,0)+17,0,1,255))-1)</xm:f>
          </x14:formula1>
          <xm:sqref>I255</xm:sqref>
        </x14:dataValidation>
        <x14:dataValidation type="list" allowBlank="1" showInputMessage="1" showErrorMessage="1" xr:uid="{9C3966F7-F404-4924-8750-80E90E522E1D}">
          <x14:formula1>
            <xm:f>OFFSET(List2!$A$1,MATCH($G$256,List2!$A$2:$A$18,0),1,1,COUNTA(OFFSET(List2!$A$1,MATCH($G$256,List2!$A$2:$A$18,0),0,1,255))-1)</xm:f>
          </x14:formula1>
          <xm:sqref>H256</xm:sqref>
        </x14:dataValidation>
        <x14:dataValidation type="list" allowBlank="1" showInputMessage="1" showErrorMessage="1" xr:uid="{CD8273C3-2A8C-4941-A05B-2C9C127DAF2D}">
          <x14:formula1>
            <xm:f>OFFSET(List2!$A$1,MATCH($G$256&amp;"_"&amp;$H$256,List2!$A$19:$A$54,0)+17,1,1,COUNTA(OFFSET(List2!$A$1,MATCH($G$256&amp;"_"&amp;$H$256,List2!$A$19:$A$54,0)+17,0,1,255))-1)</xm:f>
          </x14:formula1>
          <xm:sqref>I256</xm:sqref>
        </x14:dataValidation>
        <x14:dataValidation type="list" allowBlank="1" showInputMessage="1" showErrorMessage="1" xr:uid="{21CA8CE8-8267-4C62-B89B-D4F68759AE07}">
          <x14:formula1>
            <xm:f>OFFSET(List2!$A$1,MATCH($G$257,List2!$A$2:$A$18,0),1,1,COUNTA(OFFSET(List2!$A$1,MATCH($G$257,List2!$A$2:$A$18,0),0,1,255))-1)</xm:f>
          </x14:formula1>
          <xm:sqref>H257</xm:sqref>
        </x14:dataValidation>
        <x14:dataValidation type="list" allowBlank="1" showInputMessage="1" showErrorMessage="1" xr:uid="{7BC6E881-1561-45EF-ADC6-937CBD4B90F1}">
          <x14:formula1>
            <xm:f>OFFSET(List2!$A$1,MATCH($G$257&amp;"_"&amp;$H$257,List2!$A$19:$A$54,0)+17,1,1,COUNTA(OFFSET(List2!$A$1,MATCH($G$257&amp;"_"&amp;$H$257,List2!$A$19:$A$54,0)+17,0,1,255))-1)</xm:f>
          </x14:formula1>
          <xm:sqref>I257</xm:sqref>
        </x14:dataValidation>
        <x14:dataValidation type="list" allowBlank="1" showInputMessage="1" showErrorMessage="1" xr:uid="{6D8BC17C-43E7-4EE5-BE0C-A50F826B92FB}">
          <x14:formula1>
            <xm:f>OFFSET(List2!$A$1,MATCH($G$258,List2!$A$2:$A$18,0),1,1,COUNTA(OFFSET(List2!$A$1,MATCH($G$258,List2!$A$2:$A$18,0),0,1,255))-1)</xm:f>
          </x14:formula1>
          <xm:sqref>H258</xm:sqref>
        </x14:dataValidation>
        <x14:dataValidation type="list" allowBlank="1" showInputMessage="1" showErrorMessage="1" xr:uid="{3701EC74-2A9B-4100-9602-2C8165235405}">
          <x14:formula1>
            <xm:f>OFFSET(List2!$A$1,MATCH($G$258&amp;"_"&amp;$H$258,List2!$A$19:$A$54,0)+17,1,1,COUNTA(OFFSET(List2!$A$1,MATCH($G$258&amp;"_"&amp;$H$258,List2!$A$19:$A$54,0)+17,0,1,255))-1)</xm:f>
          </x14:formula1>
          <xm:sqref>I258</xm:sqref>
        </x14:dataValidation>
        <x14:dataValidation type="list" allowBlank="1" showInputMessage="1" showErrorMessage="1" xr:uid="{E5EEA49F-0434-410A-828D-78D793CC4985}">
          <x14:formula1>
            <xm:f>OFFSET(List2!$A$1,MATCH($G$259,List2!$A$2:$A$18,0),1,1,COUNTA(OFFSET(List2!$A$1,MATCH($G$259,List2!$A$2:$A$18,0),0,1,255))-1)</xm:f>
          </x14:formula1>
          <xm:sqref>H259</xm:sqref>
        </x14:dataValidation>
        <x14:dataValidation type="list" allowBlank="1" showInputMessage="1" showErrorMessage="1" xr:uid="{076F8216-CB85-4310-8E6B-D6C7321BA7C4}">
          <x14:formula1>
            <xm:f>OFFSET(List2!$A$1,MATCH($G$259&amp;"_"&amp;$H$259,List2!$A$19:$A$54,0)+17,1,1,COUNTA(OFFSET(List2!$A$1,MATCH($G$259&amp;"_"&amp;$H$259,List2!$A$19:$A$54,0)+17,0,1,255))-1)</xm:f>
          </x14:formula1>
          <xm:sqref>I259</xm:sqref>
        </x14:dataValidation>
        <x14:dataValidation type="list" allowBlank="1" showInputMessage="1" showErrorMessage="1" xr:uid="{5576D783-D1E5-4B19-9037-72C0C3BEE40E}">
          <x14:formula1>
            <xm:f>OFFSET(List2!$A$1,MATCH($G$260,List2!$A$2:$A$18,0),1,1,COUNTA(OFFSET(List2!$A$1,MATCH($G$260,List2!$A$2:$A$18,0),0,1,255))-1)</xm:f>
          </x14:formula1>
          <xm:sqref>H260</xm:sqref>
        </x14:dataValidation>
        <x14:dataValidation type="list" allowBlank="1" showInputMessage="1" showErrorMessage="1" xr:uid="{ABED3601-4E32-42EB-A08B-DF191B6389E6}">
          <x14:formula1>
            <xm:f>OFFSET(List2!$A$1,MATCH($G$260&amp;"_"&amp;$H$260,List2!$A$19:$A$54,0)+17,1,1,COUNTA(OFFSET(List2!$A$1,MATCH($G$260&amp;"_"&amp;$H$260,List2!$A$19:$A$54,0)+17,0,1,255))-1)</xm:f>
          </x14:formula1>
          <xm:sqref>I260</xm:sqref>
        </x14:dataValidation>
        <x14:dataValidation type="list" allowBlank="1" showInputMessage="1" showErrorMessage="1" xr:uid="{FA73082C-8C51-46B5-9C2D-1E299E1B7C70}">
          <x14:formula1>
            <xm:f>OFFSET(List2!$A$1,MATCH($G$261,List2!$A$2:$A$18,0),1,1,COUNTA(OFFSET(List2!$A$1,MATCH($G$261,List2!$A$2:$A$18,0),0,1,255))-1)</xm:f>
          </x14:formula1>
          <xm:sqref>H261</xm:sqref>
        </x14:dataValidation>
        <x14:dataValidation type="list" allowBlank="1" showInputMessage="1" showErrorMessage="1" xr:uid="{86EEBDF0-469B-4308-8A0F-2372FC9B5D90}">
          <x14:formula1>
            <xm:f>OFFSET(List2!$A$1,MATCH($G$261&amp;"_"&amp;$H$261,List2!$A$19:$A$54,0)+17,1,1,COUNTA(OFFSET(List2!$A$1,MATCH($G$261&amp;"_"&amp;$H$261,List2!$A$19:$A$54,0)+17,0,1,255))-1)</xm:f>
          </x14:formula1>
          <xm:sqref>I261</xm:sqref>
        </x14:dataValidation>
        <x14:dataValidation type="list" allowBlank="1" showInputMessage="1" showErrorMessage="1" xr:uid="{2708B83C-E800-408E-8632-A857127CC7FC}">
          <x14:formula1>
            <xm:f>OFFSET(List2!$A$1,MATCH($G$262,List2!$A$2:$A$18,0),1,1,COUNTA(OFFSET(List2!$A$1,MATCH($G$262,List2!$A$2:$A$18,0),0,1,255))-1)</xm:f>
          </x14:formula1>
          <xm:sqref>H262</xm:sqref>
        </x14:dataValidation>
        <x14:dataValidation type="list" allowBlank="1" showInputMessage="1" showErrorMessage="1" xr:uid="{6945C554-3894-462F-A203-2EEADCADEFAB}">
          <x14:formula1>
            <xm:f>OFFSET(List2!$A$1,MATCH($G$262&amp;"_"&amp;$H$262,List2!$A$19:$A$54,0)+17,1,1,COUNTA(OFFSET(List2!$A$1,MATCH($G$262&amp;"_"&amp;$H$262,List2!$A$19:$A$54,0)+17,0,1,255))-1)</xm:f>
          </x14:formula1>
          <xm:sqref>I262</xm:sqref>
        </x14:dataValidation>
        <x14:dataValidation type="list" allowBlank="1" showInputMessage="1" showErrorMessage="1" xr:uid="{3ED1D691-30C8-4DEA-9339-C2C8985C73B1}">
          <x14:formula1>
            <xm:f>OFFSET(List2!$A$1,MATCH($G$263,List2!$A$2:$A$18,0),1,1,COUNTA(OFFSET(List2!$A$1,MATCH($G$263,List2!$A$2:$A$18,0),0,1,255))-1)</xm:f>
          </x14:formula1>
          <xm:sqref>H263</xm:sqref>
        </x14:dataValidation>
        <x14:dataValidation type="list" allowBlank="1" showInputMessage="1" showErrorMessage="1" xr:uid="{40DD04B2-0DC2-4B99-923C-F4A2926E8A1D}">
          <x14:formula1>
            <xm:f>OFFSET(List2!$A$1,MATCH($G$263&amp;"_"&amp;$H$263,List2!$A$19:$A$54,0)+17,1,1,COUNTA(OFFSET(List2!$A$1,MATCH($G$263&amp;"_"&amp;$H$263,List2!$A$19:$A$54,0)+17,0,1,255))-1)</xm:f>
          </x14:formula1>
          <xm:sqref>I263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F07E4-28D2-42D8-8A60-E75A8C11CABF}">
  <dimension ref="A3:R245"/>
  <sheetViews>
    <sheetView zoomScale="130" zoomScaleNormal="130" workbookViewId="0">
      <selection activeCell="D236" sqref="D236"/>
    </sheetView>
  </sheetViews>
  <sheetFormatPr baseColWidth="10" defaultColWidth="11.453125" defaultRowHeight="14.5" x14ac:dyDescent="0.35"/>
  <cols>
    <col min="1" max="1" width="13" bestFit="1" customWidth="1"/>
    <col min="2" max="2" width="22" bestFit="1" customWidth="1"/>
    <col min="3" max="3" width="62.453125" bestFit="1" customWidth="1"/>
    <col min="4" max="4" width="12" bestFit="1" customWidth="1"/>
    <col min="8" max="8" width="13" bestFit="1" customWidth="1"/>
    <col min="10" max="10" width="52.7265625" bestFit="1" customWidth="1"/>
    <col min="15" max="15" width="18.1796875" bestFit="1" customWidth="1"/>
  </cols>
  <sheetData>
    <row r="3" spans="1:18" x14ac:dyDescent="0.35">
      <c r="A3" s="91" t="s">
        <v>286</v>
      </c>
      <c r="B3" s="91"/>
      <c r="C3" s="91"/>
      <c r="D3" s="91"/>
      <c r="H3" s="91" t="s">
        <v>287</v>
      </c>
      <c r="I3" s="91"/>
      <c r="J3" s="91"/>
      <c r="K3" s="91"/>
      <c r="O3" s="83" t="s">
        <v>288</v>
      </c>
      <c r="P3" s="84"/>
      <c r="Q3" s="84"/>
      <c r="R3" s="84"/>
    </row>
    <row r="5" spans="1:18" x14ac:dyDescent="0.35">
      <c r="A5" s="68" t="s">
        <v>122</v>
      </c>
      <c r="B5" s="69" t="s">
        <v>289</v>
      </c>
      <c r="C5" s="69" t="s">
        <v>290</v>
      </c>
      <c r="D5" s="70">
        <v>6401000100</v>
      </c>
      <c r="H5" s="68" t="s">
        <v>122</v>
      </c>
      <c r="I5" s="69" t="s">
        <v>287</v>
      </c>
      <c r="J5" s="69" t="s">
        <v>291</v>
      </c>
      <c r="K5" s="70">
        <v>7051000100</v>
      </c>
      <c r="O5" s="85" t="s">
        <v>292</v>
      </c>
    </row>
    <row r="6" spans="1:18" x14ac:dyDescent="0.35">
      <c r="A6" s="71" t="s">
        <v>122</v>
      </c>
      <c r="B6" t="s">
        <v>289</v>
      </c>
      <c r="C6" t="s">
        <v>293</v>
      </c>
      <c r="D6" s="72">
        <v>6401002100</v>
      </c>
      <c r="H6" s="71" t="s">
        <v>122</v>
      </c>
      <c r="I6" t="s">
        <v>287</v>
      </c>
      <c r="J6" t="s">
        <v>294</v>
      </c>
      <c r="K6" s="72">
        <v>7051001100</v>
      </c>
      <c r="O6" s="86" t="s">
        <v>58</v>
      </c>
    </row>
    <row r="7" spans="1:18" x14ac:dyDescent="0.35">
      <c r="A7" s="71" t="s">
        <v>122</v>
      </c>
      <c r="B7" t="s">
        <v>289</v>
      </c>
      <c r="C7" t="s">
        <v>295</v>
      </c>
      <c r="D7" s="72">
        <v>6421000100</v>
      </c>
      <c r="H7" s="71" t="s">
        <v>122</v>
      </c>
      <c r="I7" t="s">
        <v>287</v>
      </c>
      <c r="J7" s="76" t="s">
        <v>296</v>
      </c>
      <c r="K7" s="72">
        <v>7051001200</v>
      </c>
      <c r="O7" s="86" t="s">
        <v>78</v>
      </c>
    </row>
    <row r="8" spans="1:18" x14ac:dyDescent="0.35">
      <c r="A8" s="71" t="s">
        <v>122</v>
      </c>
      <c r="B8" t="s">
        <v>289</v>
      </c>
      <c r="C8" t="s">
        <v>297</v>
      </c>
      <c r="D8" s="72">
        <v>6421002100</v>
      </c>
      <c r="H8" s="73" t="s">
        <v>122</v>
      </c>
      <c r="I8" s="74" t="s">
        <v>287</v>
      </c>
      <c r="J8" s="74" t="s">
        <v>298</v>
      </c>
      <c r="K8" s="75">
        <v>7051002100</v>
      </c>
      <c r="O8" s="87" t="s">
        <v>202</v>
      </c>
    </row>
    <row r="9" spans="1:18" x14ac:dyDescent="0.35">
      <c r="A9" s="71" t="s">
        <v>122</v>
      </c>
      <c r="B9" t="s">
        <v>5</v>
      </c>
      <c r="C9" t="s">
        <v>299</v>
      </c>
      <c r="D9" s="72">
        <v>6291000100</v>
      </c>
      <c r="H9" s="68" t="s">
        <v>166</v>
      </c>
      <c r="I9" s="69" t="s">
        <v>287</v>
      </c>
      <c r="J9" s="69" t="s">
        <v>300</v>
      </c>
      <c r="K9" s="70">
        <v>7052000200</v>
      </c>
    </row>
    <row r="10" spans="1:18" x14ac:dyDescent="0.35">
      <c r="A10" s="71" t="s">
        <v>122</v>
      </c>
      <c r="B10" t="s">
        <v>5</v>
      </c>
      <c r="C10" t="s">
        <v>301</v>
      </c>
      <c r="D10" s="72">
        <v>6291002100</v>
      </c>
      <c r="H10" s="71" t="s">
        <v>166</v>
      </c>
      <c r="I10" t="s">
        <v>287</v>
      </c>
      <c r="J10" t="s">
        <v>302</v>
      </c>
      <c r="K10" s="72">
        <v>7052001200</v>
      </c>
    </row>
    <row r="11" spans="1:18" x14ac:dyDescent="0.35">
      <c r="A11" s="71" t="s">
        <v>122</v>
      </c>
      <c r="B11" t="s">
        <v>5</v>
      </c>
      <c r="C11" t="s">
        <v>281</v>
      </c>
      <c r="D11" s="72">
        <v>6291003100</v>
      </c>
      <c r="H11" s="71" t="s">
        <v>166</v>
      </c>
      <c r="I11" t="s">
        <v>287</v>
      </c>
      <c r="J11" t="s">
        <v>303</v>
      </c>
      <c r="K11" s="72">
        <v>7052002200</v>
      </c>
    </row>
    <row r="12" spans="1:18" x14ac:dyDescent="0.35">
      <c r="A12" s="71" t="s">
        <v>122</v>
      </c>
      <c r="B12" t="s">
        <v>5</v>
      </c>
      <c r="C12" t="s">
        <v>304</v>
      </c>
      <c r="D12" s="72">
        <v>6291004100</v>
      </c>
      <c r="H12" s="71" t="s">
        <v>166</v>
      </c>
      <c r="I12" t="s">
        <v>287</v>
      </c>
      <c r="J12" t="s">
        <v>305</v>
      </c>
      <c r="K12" s="72">
        <v>7052003200</v>
      </c>
    </row>
    <row r="13" spans="1:18" x14ac:dyDescent="0.35">
      <c r="A13" s="71" t="s">
        <v>122</v>
      </c>
      <c r="B13" t="s">
        <v>5</v>
      </c>
      <c r="C13" t="s">
        <v>306</v>
      </c>
      <c r="D13" s="72">
        <v>6291005100</v>
      </c>
      <c r="H13" s="71" t="s">
        <v>166</v>
      </c>
      <c r="I13" t="s">
        <v>287</v>
      </c>
      <c r="J13" t="s">
        <v>307</v>
      </c>
      <c r="K13" s="72">
        <v>7052004200</v>
      </c>
    </row>
    <row r="14" spans="1:18" x14ac:dyDescent="0.35">
      <c r="A14" s="71" t="s">
        <v>122</v>
      </c>
      <c r="B14" t="s">
        <v>5</v>
      </c>
      <c r="C14" t="s">
        <v>308</v>
      </c>
      <c r="D14" s="72">
        <v>6291006100</v>
      </c>
      <c r="H14" s="71" t="s">
        <v>166</v>
      </c>
      <c r="I14" t="s">
        <v>287</v>
      </c>
      <c r="J14" t="s">
        <v>309</v>
      </c>
      <c r="K14" s="72">
        <v>7052005200</v>
      </c>
    </row>
    <row r="15" spans="1:18" x14ac:dyDescent="0.35">
      <c r="A15" s="71" t="s">
        <v>122</v>
      </c>
      <c r="B15" t="s">
        <v>5</v>
      </c>
      <c r="C15" t="s">
        <v>310</v>
      </c>
      <c r="D15" s="72">
        <v>6291007100</v>
      </c>
      <c r="H15" s="71" t="s">
        <v>166</v>
      </c>
      <c r="I15" t="s">
        <v>287</v>
      </c>
      <c r="J15" t="s">
        <v>311</v>
      </c>
      <c r="K15" s="72">
        <v>7052006200</v>
      </c>
    </row>
    <row r="16" spans="1:18" x14ac:dyDescent="0.35">
      <c r="A16" s="71" t="s">
        <v>122</v>
      </c>
      <c r="B16" t="s">
        <v>5</v>
      </c>
      <c r="C16" t="s">
        <v>312</v>
      </c>
      <c r="D16" s="72">
        <v>6291008100</v>
      </c>
      <c r="H16" s="71" t="s">
        <v>166</v>
      </c>
      <c r="I16" t="s">
        <v>287</v>
      </c>
      <c r="J16" t="s">
        <v>313</v>
      </c>
      <c r="K16" s="72">
        <v>7052007200</v>
      </c>
    </row>
    <row r="17" spans="1:11" x14ac:dyDescent="0.35">
      <c r="A17" s="71" t="s">
        <v>122</v>
      </c>
      <c r="B17" t="s">
        <v>5</v>
      </c>
      <c r="C17" t="s">
        <v>314</v>
      </c>
      <c r="D17" s="72">
        <v>6291009100</v>
      </c>
      <c r="H17" s="73" t="s">
        <v>166</v>
      </c>
      <c r="I17" s="74" t="s">
        <v>287</v>
      </c>
      <c r="J17" s="74" t="s">
        <v>315</v>
      </c>
      <c r="K17" s="75">
        <v>7052008200</v>
      </c>
    </row>
    <row r="18" spans="1:11" x14ac:dyDescent="0.35">
      <c r="A18" s="71" t="s">
        <v>122</v>
      </c>
      <c r="B18" t="s">
        <v>5</v>
      </c>
      <c r="C18" t="s">
        <v>246</v>
      </c>
      <c r="D18" s="72">
        <v>6291010100</v>
      </c>
      <c r="H18" s="68" t="s">
        <v>316</v>
      </c>
      <c r="I18" s="69" t="s">
        <v>287</v>
      </c>
      <c r="J18" s="69" t="s">
        <v>317</v>
      </c>
      <c r="K18" s="70">
        <v>7053000300</v>
      </c>
    </row>
    <row r="19" spans="1:11" x14ac:dyDescent="0.35">
      <c r="A19" s="71" t="s">
        <v>122</v>
      </c>
      <c r="B19" t="s">
        <v>5</v>
      </c>
      <c r="C19" t="s">
        <v>318</v>
      </c>
      <c r="D19" s="72">
        <v>6291020100</v>
      </c>
      <c r="H19" s="71" t="s">
        <v>316</v>
      </c>
      <c r="I19" t="s">
        <v>287</v>
      </c>
      <c r="J19" t="s">
        <v>319</v>
      </c>
      <c r="K19" s="72">
        <v>7053001300</v>
      </c>
    </row>
    <row r="20" spans="1:11" x14ac:dyDescent="0.35">
      <c r="A20" s="71" t="s">
        <v>122</v>
      </c>
      <c r="B20" t="s">
        <v>5</v>
      </c>
      <c r="C20" t="s">
        <v>123</v>
      </c>
      <c r="D20" s="72">
        <v>6291030100</v>
      </c>
      <c r="H20" s="71" t="s">
        <v>316</v>
      </c>
      <c r="I20" t="s">
        <v>287</v>
      </c>
      <c r="J20" t="s">
        <v>320</v>
      </c>
      <c r="K20" s="72">
        <v>7053002300</v>
      </c>
    </row>
    <row r="21" spans="1:11" x14ac:dyDescent="0.35">
      <c r="A21" s="71" t="s">
        <v>122</v>
      </c>
      <c r="B21" t="s">
        <v>5</v>
      </c>
      <c r="C21" t="s">
        <v>321</v>
      </c>
      <c r="D21" s="72">
        <v>6291040100</v>
      </c>
      <c r="H21" s="71" t="s">
        <v>316</v>
      </c>
      <c r="I21" t="s">
        <v>287</v>
      </c>
      <c r="J21" t="s">
        <v>322</v>
      </c>
      <c r="K21" s="72">
        <v>7053003300</v>
      </c>
    </row>
    <row r="22" spans="1:11" x14ac:dyDescent="0.35">
      <c r="A22" s="71" t="s">
        <v>122</v>
      </c>
      <c r="B22" t="s">
        <v>5</v>
      </c>
      <c r="C22" t="s">
        <v>269</v>
      </c>
      <c r="D22" s="72">
        <v>6291050100</v>
      </c>
      <c r="H22" s="71" t="s">
        <v>316</v>
      </c>
      <c r="I22" t="s">
        <v>287</v>
      </c>
      <c r="J22" t="s">
        <v>323</v>
      </c>
      <c r="K22" s="72">
        <v>7053004300</v>
      </c>
    </row>
    <row r="23" spans="1:11" x14ac:dyDescent="0.35">
      <c r="A23" s="71" t="s">
        <v>122</v>
      </c>
      <c r="B23" t="s">
        <v>5</v>
      </c>
      <c r="C23" t="s">
        <v>324</v>
      </c>
      <c r="D23" s="72">
        <v>6291060100</v>
      </c>
      <c r="H23" s="73" t="s">
        <v>316</v>
      </c>
      <c r="I23" s="74" t="s">
        <v>287</v>
      </c>
      <c r="J23" s="74" t="s">
        <v>325</v>
      </c>
      <c r="K23" s="75">
        <v>7053005300</v>
      </c>
    </row>
    <row r="24" spans="1:11" x14ac:dyDescent="0.35">
      <c r="A24" s="71" t="s">
        <v>122</v>
      </c>
      <c r="B24" t="s">
        <v>5</v>
      </c>
      <c r="C24" t="s">
        <v>219</v>
      </c>
      <c r="D24" s="72">
        <v>6291070100</v>
      </c>
      <c r="H24" s="68" t="s">
        <v>285</v>
      </c>
      <c r="I24" s="69" t="s">
        <v>287</v>
      </c>
      <c r="J24" s="69" t="s">
        <v>326</v>
      </c>
      <c r="K24" s="70">
        <v>7054000400</v>
      </c>
    </row>
    <row r="25" spans="1:11" x14ac:dyDescent="0.35">
      <c r="A25" s="71" t="s">
        <v>122</v>
      </c>
      <c r="B25" t="s">
        <v>5</v>
      </c>
      <c r="C25" t="s">
        <v>327</v>
      </c>
      <c r="D25" s="72">
        <v>6291080100</v>
      </c>
      <c r="H25" s="71" t="s">
        <v>285</v>
      </c>
      <c r="I25" t="s">
        <v>287</v>
      </c>
      <c r="J25" t="s">
        <v>328</v>
      </c>
      <c r="K25" s="72">
        <v>7054001400</v>
      </c>
    </row>
    <row r="26" spans="1:11" x14ac:dyDescent="0.35">
      <c r="A26" s="71" t="s">
        <v>122</v>
      </c>
      <c r="B26" t="s">
        <v>5</v>
      </c>
      <c r="C26" t="s">
        <v>329</v>
      </c>
      <c r="D26" s="72">
        <v>6291090100</v>
      </c>
      <c r="H26" s="71" t="s">
        <v>285</v>
      </c>
      <c r="I26" t="s">
        <v>287</v>
      </c>
      <c r="J26" t="s">
        <v>330</v>
      </c>
      <c r="K26" s="72">
        <v>7054002400</v>
      </c>
    </row>
    <row r="27" spans="1:11" x14ac:dyDescent="0.35">
      <c r="A27" s="68" t="s">
        <v>166</v>
      </c>
      <c r="B27" s="69" t="s">
        <v>167</v>
      </c>
      <c r="C27" s="69" t="s">
        <v>168</v>
      </c>
      <c r="D27" s="70">
        <v>6002000200</v>
      </c>
      <c r="H27" s="73" t="s">
        <v>285</v>
      </c>
      <c r="I27" s="74" t="s">
        <v>287</v>
      </c>
      <c r="J27" s="74" t="s">
        <v>331</v>
      </c>
      <c r="K27" s="75">
        <v>7054003400</v>
      </c>
    </row>
    <row r="28" spans="1:11" x14ac:dyDescent="0.35">
      <c r="A28" s="71" t="s">
        <v>166</v>
      </c>
      <c r="B28" t="s">
        <v>167</v>
      </c>
      <c r="C28" t="s">
        <v>238</v>
      </c>
      <c r="D28" s="72">
        <v>6002001200</v>
      </c>
      <c r="H28" s="68" t="s">
        <v>332</v>
      </c>
      <c r="I28" s="69" t="s">
        <v>287</v>
      </c>
      <c r="J28" s="69" t="s">
        <v>333</v>
      </c>
      <c r="K28" s="70">
        <v>7055000500</v>
      </c>
    </row>
    <row r="29" spans="1:11" x14ac:dyDescent="0.35">
      <c r="A29" s="71" t="s">
        <v>166</v>
      </c>
      <c r="B29" t="s">
        <v>289</v>
      </c>
      <c r="C29" t="s">
        <v>334</v>
      </c>
      <c r="D29" s="72">
        <v>6402000200</v>
      </c>
      <c r="H29" s="73" t="s">
        <v>332</v>
      </c>
      <c r="I29" s="74" t="s">
        <v>287</v>
      </c>
      <c r="J29" s="74" t="s">
        <v>335</v>
      </c>
      <c r="K29" s="75">
        <v>7055001500</v>
      </c>
    </row>
    <row r="30" spans="1:11" x14ac:dyDescent="0.35">
      <c r="A30" s="71" t="s">
        <v>166</v>
      </c>
      <c r="B30" t="s">
        <v>289</v>
      </c>
      <c r="C30" t="s">
        <v>336</v>
      </c>
      <c r="D30" s="72">
        <v>6402001200</v>
      </c>
      <c r="H30" s="68" t="s">
        <v>337</v>
      </c>
      <c r="I30" s="69" t="s">
        <v>287</v>
      </c>
      <c r="J30" s="69" t="s">
        <v>338</v>
      </c>
      <c r="K30" s="70">
        <v>7056000600</v>
      </c>
    </row>
    <row r="31" spans="1:11" x14ac:dyDescent="0.35">
      <c r="A31" s="71" t="s">
        <v>166</v>
      </c>
      <c r="B31" t="s">
        <v>289</v>
      </c>
      <c r="C31" t="s">
        <v>339</v>
      </c>
      <c r="D31" s="72">
        <v>6422000200</v>
      </c>
      <c r="H31" s="73" t="s">
        <v>337</v>
      </c>
      <c r="I31" s="74" t="s">
        <v>287</v>
      </c>
      <c r="J31" s="74" t="s">
        <v>340</v>
      </c>
      <c r="K31" s="75">
        <v>7056001600</v>
      </c>
    </row>
    <row r="32" spans="1:11" x14ac:dyDescent="0.35">
      <c r="A32" s="71" t="s">
        <v>166</v>
      </c>
      <c r="B32" t="s">
        <v>289</v>
      </c>
      <c r="C32" t="s">
        <v>341</v>
      </c>
      <c r="D32" s="72">
        <v>6422001200</v>
      </c>
      <c r="H32" s="68" t="s">
        <v>342</v>
      </c>
      <c r="I32" s="69" t="s">
        <v>287</v>
      </c>
      <c r="J32" s="69" t="s">
        <v>343</v>
      </c>
      <c r="K32" s="70">
        <v>7057000700</v>
      </c>
    </row>
    <row r="33" spans="1:11" x14ac:dyDescent="0.35">
      <c r="A33" s="71" t="s">
        <v>166</v>
      </c>
      <c r="B33" t="s">
        <v>5</v>
      </c>
      <c r="C33" t="s">
        <v>344</v>
      </c>
      <c r="D33" s="72">
        <v>6292000200</v>
      </c>
      <c r="H33" s="71" t="s">
        <v>342</v>
      </c>
      <c r="I33" t="s">
        <v>287</v>
      </c>
      <c r="J33" t="s">
        <v>345</v>
      </c>
      <c r="K33" s="72">
        <v>7057001700</v>
      </c>
    </row>
    <row r="34" spans="1:11" x14ac:dyDescent="0.35">
      <c r="A34" s="71" t="s">
        <v>166</v>
      </c>
      <c r="B34" t="s">
        <v>5</v>
      </c>
      <c r="C34" t="s">
        <v>346</v>
      </c>
      <c r="D34" s="72">
        <v>6292001200</v>
      </c>
      <c r="H34" s="71" t="s">
        <v>342</v>
      </c>
      <c r="I34" t="s">
        <v>287</v>
      </c>
      <c r="J34" t="s">
        <v>347</v>
      </c>
      <c r="K34" s="72">
        <v>7057002700</v>
      </c>
    </row>
    <row r="35" spans="1:11" x14ac:dyDescent="0.35">
      <c r="A35" s="71" t="s">
        <v>166</v>
      </c>
      <c r="B35" t="s">
        <v>5</v>
      </c>
      <c r="C35" t="s">
        <v>348</v>
      </c>
      <c r="D35" s="72">
        <v>6292002200</v>
      </c>
      <c r="H35" s="71" t="s">
        <v>342</v>
      </c>
      <c r="I35" t="s">
        <v>287</v>
      </c>
      <c r="J35" t="s">
        <v>349</v>
      </c>
      <c r="K35" s="72">
        <v>7057003700</v>
      </c>
    </row>
    <row r="36" spans="1:11" x14ac:dyDescent="0.35">
      <c r="A36" s="71" t="s">
        <v>166</v>
      </c>
      <c r="B36" t="s">
        <v>5</v>
      </c>
      <c r="C36" t="s">
        <v>350</v>
      </c>
      <c r="D36" s="72">
        <v>6292003200</v>
      </c>
      <c r="H36" s="71" t="s">
        <v>342</v>
      </c>
      <c r="I36" t="s">
        <v>287</v>
      </c>
      <c r="J36" t="s">
        <v>351</v>
      </c>
      <c r="K36" s="72">
        <v>7057004700</v>
      </c>
    </row>
    <row r="37" spans="1:11" x14ac:dyDescent="0.35">
      <c r="A37" s="71" t="s">
        <v>166</v>
      </c>
      <c r="B37" t="s">
        <v>5</v>
      </c>
      <c r="C37" t="s">
        <v>352</v>
      </c>
      <c r="D37" s="72">
        <v>6292004200</v>
      </c>
      <c r="H37" s="73" t="s">
        <v>342</v>
      </c>
      <c r="I37" s="74" t="s">
        <v>287</v>
      </c>
      <c r="J37" s="74" t="s">
        <v>353</v>
      </c>
      <c r="K37" s="75">
        <v>7057005700</v>
      </c>
    </row>
    <row r="38" spans="1:11" x14ac:dyDescent="0.35">
      <c r="A38" s="71" t="s">
        <v>166</v>
      </c>
      <c r="B38" t="s">
        <v>5</v>
      </c>
      <c r="C38" t="s">
        <v>354</v>
      </c>
      <c r="D38" s="72">
        <v>6292005200</v>
      </c>
      <c r="H38" s="77" t="s">
        <v>355</v>
      </c>
      <c r="I38" s="78" t="s">
        <v>287</v>
      </c>
      <c r="J38" s="78" t="s">
        <v>356</v>
      </c>
      <c r="K38" s="79">
        <v>7058000800</v>
      </c>
    </row>
    <row r="39" spans="1:11" x14ac:dyDescent="0.35">
      <c r="A39" s="71" t="s">
        <v>166</v>
      </c>
      <c r="B39" t="s">
        <v>5</v>
      </c>
      <c r="C39" t="s">
        <v>357</v>
      </c>
      <c r="D39" s="72">
        <v>6292006200</v>
      </c>
      <c r="H39" s="68" t="s">
        <v>200</v>
      </c>
      <c r="I39" s="69" t="s">
        <v>287</v>
      </c>
      <c r="J39" s="69" t="s">
        <v>358</v>
      </c>
      <c r="K39" s="70">
        <v>7059000900</v>
      </c>
    </row>
    <row r="40" spans="1:11" x14ac:dyDescent="0.35">
      <c r="A40" s="71" t="s">
        <v>166</v>
      </c>
      <c r="B40" t="s">
        <v>5</v>
      </c>
      <c r="C40" t="s">
        <v>359</v>
      </c>
      <c r="D40" s="72">
        <v>6292007200</v>
      </c>
      <c r="H40" s="71" t="s">
        <v>200</v>
      </c>
      <c r="I40" t="s">
        <v>287</v>
      </c>
      <c r="J40" t="s">
        <v>360</v>
      </c>
      <c r="K40" s="72">
        <v>7059001900</v>
      </c>
    </row>
    <row r="41" spans="1:11" x14ac:dyDescent="0.35">
      <c r="A41" s="71" t="s">
        <v>166</v>
      </c>
      <c r="B41" t="s">
        <v>5</v>
      </c>
      <c r="C41" t="s">
        <v>361</v>
      </c>
      <c r="D41" s="72">
        <v>6292008200</v>
      </c>
      <c r="H41" s="73" t="s">
        <v>200</v>
      </c>
      <c r="I41" s="74" t="s">
        <v>287</v>
      </c>
      <c r="J41" s="74" t="s">
        <v>362</v>
      </c>
      <c r="K41" s="75">
        <v>7059002900</v>
      </c>
    </row>
    <row r="42" spans="1:11" x14ac:dyDescent="0.35">
      <c r="A42" s="71" t="s">
        <v>166</v>
      </c>
      <c r="B42" t="s">
        <v>5</v>
      </c>
      <c r="C42" t="s">
        <v>363</v>
      </c>
      <c r="D42" s="72">
        <v>6292009200</v>
      </c>
      <c r="H42" s="68" t="s">
        <v>364</v>
      </c>
      <c r="I42" s="69" t="s">
        <v>287</v>
      </c>
      <c r="J42" s="69" t="s">
        <v>365</v>
      </c>
      <c r="K42" s="70">
        <v>7050000901</v>
      </c>
    </row>
    <row r="43" spans="1:11" x14ac:dyDescent="0.35">
      <c r="A43" s="71" t="s">
        <v>166</v>
      </c>
      <c r="B43" t="s">
        <v>5</v>
      </c>
      <c r="C43" t="s">
        <v>366</v>
      </c>
      <c r="D43" s="72">
        <v>6292010200</v>
      </c>
      <c r="H43" s="73" t="s">
        <v>364</v>
      </c>
      <c r="I43" s="74" t="s">
        <v>287</v>
      </c>
      <c r="J43" s="74" t="s">
        <v>367</v>
      </c>
      <c r="K43" s="75">
        <v>7050001901</v>
      </c>
    </row>
    <row r="44" spans="1:11" x14ac:dyDescent="0.35">
      <c r="A44" s="71" t="s">
        <v>166</v>
      </c>
      <c r="B44" t="s">
        <v>5</v>
      </c>
      <c r="C44" t="s">
        <v>192</v>
      </c>
      <c r="D44" s="72">
        <v>6292011200</v>
      </c>
      <c r="H44" s="77" t="s">
        <v>368</v>
      </c>
      <c r="I44" s="78" t="s">
        <v>287</v>
      </c>
      <c r="J44" s="78" t="s">
        <v>369</v>
      </c>
      <c r="K44" s="79">
        <v>7050000906</v>
      </c>
    </row>
    <row r="45" spans="1:11" x14ac:dyDescent="0.35">
      <c r="A45" s="71" t="s">
        <v>166</v>
      </c>
      <c r="B45" t="s">
        <v>5</v>
      </c>
      <c r="C45" t="s">
        <v>370</v>
      </c>
      <c r="D45" s="72">
        <v>6292012200</v>
      </c>
      <c r="H45" s="77" t="s">
        <v>371</v>
      </c>
      <c r="I45" s="78" t="s">
        <v>287</v>
      </c>
      <c r="J45" s="78" t="s">
        <v>372</v>
      </c>
      <c r="K45" s="79">
        <v>7050000907</v>
      </c>
    </row>
    <row r="46" spans="1:11" x14ac:dyDescent="0.35">
      <c r="A46" s="73" t="s">
        <v>166</v>
      </c>
      <c r="B46" s="74" t="s">
        <v>5</v>
      </c>
      <c r="C46" s="74" t="s">
        <v>183</v>
      </c>
      <c r="D46" s="75">
        <v>6292013200</v>
      </c>
    </row>
    <row r="47" spans="1:11" x14ac:dyDescent="0.35">
      <c r="A47" s="68" t="s">
        <v>316</v>
      </c>
      <c r="B47" s="69" t="s">
        <v>167</v>
      </c>
      <c r="C47" s="69" t="s">
        <v>373</v>
      </c>
      <c r="D47" s="70">
        <v>6003000300</v>
      </c>
    </row>
    <row r="48" spans="1:11" x14ac:dyDescent="0.35">
      <c r="A48" s="71" t="s">
        <v>316</v>
      </c>
      <c r="B48" t="s">
        <v>167</v>
      </c>
      <c r="C48" t="s">
        <v>374</v>
      </c>
      <c r="D48" s="72">
        <v>6003001300</v>
      </c>
    </row>
    <row r="49" spans="1:4" x14ac:dyDescent="0.35">
      <c r="A49" s="71" t="s">
        <v>316</v>
      </c>
      <c r="B49" t="s">
        <v>289</v>
      </c>
      <c r="C49" t="s">
        <v>375</v>
      </c>
      <c r="D49" s="72">
        <v>6403000300</v>
      </c>
    </row>
    <row r="50" spans="1:4" x14ac:dyDescent="0.35">
      <c r="A50" s="71" t="s">
        <v>316</v>
      </c>
      <c r="B50" t="s">
        <v>289</v>
      </c>
      <c r="C50" t="s">
        <v>376</v>
      </c>
      <c r="D50" s="72">
        <v>6403001300</v>
      </c>
    </row>
    <row r="51" spans="1:4" x14ac:dyDescent="0.35">
      <c r="A51" s="71" t="s">
        <v>316</v>
      </c>
      <c r="B51" t="s">
        <v>289</v>
      </c>
      <c r="C51" t="s">
        <v>377</v>
      </c>
      <c r="D51" s="72">
        <v>6423000300</v>
      </c>
    </row>
    <row r="52" spans="1:4" x14ac:dyDescent="0.35">
      <c r="A52" s="71" t="s">
        <v>316</v>
      </c>
      <c r="B52" t="s">
        <v>289</v>
      </c>
      <c r="C52" t="s">
        <v>378</v>
      </c>
      <c r="D52" s="72">
        <v>6423001300</v>
      </c>
    </row>
    <row r="53" spans="1:4" x14ac:dyDescent="0.35">
      <c r="A53" s="71" t="s">
        <v>316</v>
      </c>
      <c r="B53" t="s">
        <v>5</v>
      </c>
      <c r="C53" t="s">
        <v>379</v>
      </c>
      <c r="D53" s="72">
        <v>6293000300</v>
      </c>
    </row>
    <row r="54" spans="1:4" x14ac:dyDescent="0.35">
      <c r="A54" s="71" t="s">
        <v>316</v>
      </c>
      <c r="B54" t="s">
        <v>5</v>
      </c>
      <c r="C54" t="s">
        <v>380</v>
      </c>
      <c r="D54" s="72">
        <v>6293001300</v>
      </c>
    </row>
    <row r="55" spans="1:4" x14ac:dyDescent="0.35">
      <c r="A55" s="71" t="s">
        <v>316</v>
      </c>
      <c r="B55" t="s">
        <v>5</v>
      </c>
      <c r="C55" t="s">
        <v>381</v>
      </c>
      <c r="D55" s="72">
        <v>6293002300</v>
      </c>
    </row>
    <row r="56" spans="1:4" x14ac:dyDescent="0.35">
      <c r="A56" s="71" t="s">
        <v>316</v>
      </c>
      <c r="B56" t="s">
        <v>5</v>
      </c>
      <c r="C56" t="s">
        <v>382</v>
      </c>
      <c r="D56" s="72">
        <v>6293003300</v>
      </c>
    </row>
    <row r="57" spans="1:4" x14ac:dyDescent="0.35">
      <c r="A57" s="71" t="s">
        <v>316</v>
      </c>
      <c r="B57" t="s">
        <v>5</v>
      </c>
      <c r="C57" t="s">
        <v>383</v>
      </c>
      <c r="D57" s="72">
        <v>6293004300</v>
      </c>
    </row>
    <row r="58" spans="1:4" x14ac:dyDescent="0.35">
      <c r="A58" s="71" t="s">
        <v>316</v>
      </c>
      <c r="B58" t="s">
        <v>5</v>
      </c>
      <c r="C58" t="s">
        <v>384</v>
      </c>
      <c r="D58" s="72">
        <v>6293005300</v>
      </c>
    </row>
    <row r="59" spans="1:4" x14ac:dyDescent="0.35">
      <c r="A59" s="71" t="s">
        <v>316</v>
      </c>
      <c r="B59" t="s">
        <v>5</v>
      </c>
      <c r="C59" t="s">
        <v>385</v>
      </c>
      <c r="D59" s="72">
        <v>6293006300</v>
      </c>
    </row>
    <row r="60" spans="1:4" x14ac:dyDescent="0.35">
      <c r="A60" s="71" t="s">
        <v>316</v>
      </c>
      <c r="B60" t="s">
        <v>5</v>
      </c>
      <c r="C60" t="s">
        <v>386</v>
      </c>
      <c r="D60" s="72">
        <v>6293007300</v>
      </c>
    </row>
    <row r="61" spans="1:4" x14ac:dyDescent="0.35">
      <c r="A61" s="71" t="s">
        <v>316</v>
      </c>
      <c r="B61" t="s">
        <v>5</v>
      </c>
      <c r="C61" t="s">
        <v>387</v>
      </c>
      <c r="D61" s="72">
        <v>6293008300</v>
      </c>
    </row>
    <row r="62" spans="1:4" x14ac:dyDescent="0.35">
      <c r="A62" s="71" t="s">
        <v>316</v>
      </c>
      <c r="B62" t="s">
        <v>5</v>
      </c>
      <c r="C62" t="s">
        <v>388</v>
      </c>
      <c r="D62" s="72">
        <v>6293009300</v>
      </c>
    </row>
    <row r="63" spans="1:4" x14ac:dyDescent="0.35">
      <c r="A63" s="71" t="s">
        <v>316</v>
      </c>
      <c r="B63" t="s">
        <v>5</v>
      </c>
      <c r="C63" t="s">
        <v>389</v>
      </c>
      <c r="D63" s="72">
        <v>6293010300</v>
      </c>
    </row>
    <row r="64" spans="1:4" x14ac:dyDescent="0.35">
      <c r="A64" s="71" t="s">
        <v>316</v>
      </c>
      <c r="B64" t="s">
        <v>5</v>
      </c>
      <c r="C64" t="s">
        <v>390</v>
      </c>
      <c r="D64" s="72">
        <v>6293011300</v>
      </c>
    </row>
    <row r="65" spans="1:4" x14ac:dyDescent="0.35">
      <c r="A65" s="71" t="s">
        <v>316</v>
      </c>
      <c r="B65" t="s">
        <v>5</v>
      </c>
      <c r="C65" t="s">
        <v>391</v>
      </c>
      <c r="D65" s="72">
        <v>6293012300</v>
      </c>
    </row>
    <row r="66" spans="1:4" x14ac:dyDescent="0.35">
      <c r="A66" s="73" t="s">
        <v>316</v>
      </c>
      <c r="B66" s="74" t="s">
        <v>5</v>
      </c>
      <c r="C66" s="74" t="s">
        <v>392</v>
      </c>
      <c r="D66" s="75">
        <v>6293013300</v>
      </c>
    </row>
    <row r="67" spans="1:4" x14ac:dyDescent="0.35">
      <c r="A67" s="68" t="s">
        <v>285</v>
      </c>
      <c r="B67" s="69" t="s">
        <v>167</v>
      </c>
      <c r="C67" s="69" t="s">
        <v>393</v>
      </c>
      <c r="D67" s="70">
        <v>6004000400</v>
      </c>
    </row>
    <row r="68" spans="1:4" x14ac:dyDescent="0.35">
      <c r="A68" s="71" t="s">
        <v>285</v>
      </c>
      <c r="B68" t="s">
        <v>167</v>
      </c>
      <c r="C68" t="s">
        <v>394</v>
      </c>
      <c r="D68" s="72">
        <v>6004001400</v>
      </c>
    </row>
    <row r="69" spans="1:4" x14ac:dyDescent="0.35">
      <c r="A69" s="71" t="s">
        <v>285</v>
      </c>
      <c r="B69" t="s">
        <v>289</v>
      </c>
      <c r="C69" t="s">
        <v>395</v>
      </c>
      <c r="D69" s="72">
        <v>6404000400</v>
      </c>
    </row>
    <row r="70" spans="1:4" x14ac:dyDescent="0.35">
      <c r="A70" s="71" t="s">
        <v>285</v>
      </c>
      <c r="B70" t="s">
        <v>289</v>
      </c>
      <c r="C70" t="s">
        <v>396</v>
      </c>
      <c r="D70" s="72">
        <v>6404001400</v>
      </c>
    </row>
    <row r="71" spans="1:4" x14ac:dyDescent="0.35">
      <c r="A71" s="71" t="s">
        <v>285</v>
      </c>
      <c r="B71" t="s">
        <v>289</v>
      </c>
      <c r="C71" t="s">
        <v>397</v>
      </c>
      <c r="D71" s="72">
        <v>6424000400</v>
      </c>
    </row>
    <row r="72" spans="1:4" x14ac:dyDescent="0.35">
      <c r="A72" s="71" t="s">
        <v>285</v>
      </c>
      <c r="B72" t="s">
        <v>289</v>
      </c>
      <c r="C72" t="s">
        <v>398</v>
      </c>
      <c r="D72" s="72">
        <v>6424001400</v>
      </c>
    </row>
    <row r="73" spans="1:4" x14ac:dyDescent="0.35">
      <c r="A73" s="71" t="s">
        <v>285</v>
      </c>
      <c r="B73" t="s">
        <v>5</v>
      </c>
      <c r="C73" t="s">
        <v>399</v>
      </c>
      <c r="D73" s="72">
        <v>6294000400</v>
      </c>
    </row>
    <row r="74" spans="1:4" x14ac:dyDescent="0.35">
      <c r="A74" s="71" t="s">
        <v>285</v>
      </c>
      <c r="B74" t="s">
        <v>5</v>
      </c>
      <c r="C74" t="s">
        <v>400</v>
      </c>
      <c r="D74" s="72">
        <v>6294001400</v>
      </c>
    </row>
    <row r="75" spans="1:4" x14ac:dyDescent="0.35">
      <c r="A75" s="71" t="s">
        <v>285</v>
      </c>
      <c r="B75" t="s">
        <v>5</v>
      </c>
      <c r="C75" t="s">
        <v>401</v>
      </c>
      <c r="D75" s="72">
        <v>6294002400</v>
      </c>
    </row>
    <row r="76" spans="1:4" x14ac:dyDescent="0.35">
      <c r="A76" s="71" t="s">
        <v>285</v>
      </c>
      <c r="B76" t="s">
        <v>5</v>
      </c>
      <c r="C76" t="s">
        <v>402</v>
      </c>
      <c r="D76" s="72">
        <v>6294003400</v>
      </c>
    </row>
    <row r="77" spans="1:4" x14ac:dyDescent="0.35">
      <c r="A77" s="71" t="s">
        <v>285</v>
      </c>
      <c r="B77" t="s">
        <v>5</v>
      </c>
      <c r="C77" t="s">
        <v>403</v>
      </c>
      <c r="D77" s="72">
        <v>6294004400</v>
      </c>
    </row>
    <row r="78" spans="1:4" x14ac:dyDescent="0.35">
      <c r="A78" s="71" t="s">
        <v>285</v>
      </c>
      <c r="B78" t="s">
        <v>5</v>
      </c>
      <c r="C78" t="s">
        <v>404</v>
      </c>
      <c r="D78" s="72">
        <v>6294005400</v>
      </c>
    </row>
    <row r="79" spans="1:4" x14ac:dyDescent="0.35">
      <c r="A79" s="71" t="s">
        <v>285</v>
      </c>
      <c r="B79" t="s">
        <v>5</v>
      </c>
      <c r="C79" t="s">
        <v>405</v>
      </c>
      <c r="D79" s="72">
        <v>6294006400</v>
      </c>
    </row>
    <row r="80" spans="1:4" x14ac:dyDescent="0.35">
      <c r="A80" s="71" t="s">
        <v>285</v>
      </c>
      <c r="B80" t="s">
        <v>5</v>
      </c>
      <c r="C80" t="s">
        <v>406</v>
      </c>
      <c r="D80" s="72">
        <v>6294007400</v>
      </c>
    </row>
    <row r="81" spans="1:4" x14ac:dyDescent="0.35">
      <c r="A81" s="71" t="s">
        <v>285</v>
      </c>
      <c r="B81" t="s">
        <v>5</v>
      </c>
      <c r="C81" t="s">
        <v>407</v>
      </c>
      <c r="D81" s="72">
        <v>6294008400</v>
      </c>
    </row>
    <row r="82" spans="1:4" x14ac:dyDescent="0.35">
      <c r="A82" s="71" t="s">
        <v>285</v>
      </c>
      <c r="B82" t="s">
        <v>5</v>
      </c>
      <c r="C82" t="s">
        <v>408</v>
      </c>
      <c r="D82" s="72">
        <v>6294009400</v>
      </c>
    </row>
    <row r="83" spans="1:4" x14ac:dyDescent="0.35">
      <c r="A83" s="71" t="s">
        <v>285</v>
      </c>
      <c r="B83" t="s">
        <v>5</v>
      </c>
      <c r="C83" t="s">
        <v>409</v>
      </c>
      <c r="D83" s="72">
        <v>6294010400</v>
      </c>
    </row>
    <row r="84" spans="1:4" x14ac:dyDescent="0.35">
      <c r="A84" s="71" t="s">
        <v>285</v>
      </c>
      <c r="B84" t="s">
        <v>5</v>
      </c>
      <c r="C84" t="s">
        <v>410</v>
      </c>
      <c r="D84" s="72">
        <v>6294011400</v>
      </c>
    </row>
    <row r="85" spans="1:4" x14ac:dyDescent="0.35">
      <c r="A85" s="71" t="s">
        <v>285</v>
      </c>
      <c r="B85" t="s">
        <v>5</v>
      </c>
      <c r="C85" t="s">
        <v>411</v>
      </c>
      <c r="D85" s="72">
        <v>6294012400</v>
      </c>
    </row>
    <row r="86" spans="1:4" x14ac:dyDescent="0.35">
      <c r="A86" s="73" t="s">
        <v>285</v>
      </c>
      <c r="B86" s="74" t="s">
        <v>5</v>
      </c>
      <c r="C86" s="74" t="s">
        <v>412</v>
      </c>
      <c r="D86" s="75">
        <v>6294013400</v>
      </c>
    </row>
    <row r="87" spans="1:4" x14ac:dyDescent="0.35">
      <c r="A87" s="68" t="s">
        <v>332</v>
      </c>
      <c r="B87" s="69" t="s">
        <v>167</v>
      </c>
      <c r="C87" s="69" t="s">
        <v>413</v>
      </c>
      <c r="D87" s="70">
        <v>6005000500</v>
      </c>
    </row>
    <row r="88" spans="1:4" x14ac:dyDescent="0.35">
      <c r="A88" s="71" t="s">
        <v>332</v>
      </c>
      <c r="B88" t="s">
        <v>167</v>
      </c>
      <c r="C88" t="s">
        <v>414</v>
      </c>
      <c r="D88" s="72">
        <v>6005001500</v>
      </c>
    </row>
    <row r="89" spans="1:4" x14ac:dyDescent="0.35">
      <c r="A89" s="71" t="s">
        <v>332</v>
      </c>
      <c r="B89" t="s">
        <v>289</v>
      </c>
      <c r="C89" t="s">
        <v>415</v>
      </c>
      <c r="D89" s="72">
        <v>6405000500</v>
      </c>
    </row>
    <row r="90" spans="1:4" x14ac:dyDescent="0.35">
      <c r="A90" s="71" t="s">
        <v>332</v>
      </c>
      <c r="B90" t="s">
        <v>289</v>
      </c>
      <c r="C90" t="s">
        <v>416</v>
      </c>
      <c r="D90" s="72">
        <v>6405001500</v>
      </c>
    </row>
    <row r="91" spans="1:4" x14ac:dyDescent="0.35">
      <c r="A91" s="71" t="s">
        <v>332</v>
      </c>
      <c r="B91" t="s">
        <v>289</v>
      </c>
      <c r="C91" t="s">
        <v>417</v>
      </c>
      <c r="D91" s="72">
        <v>6425000500</v>
      </c>
    </row>
    <row r="92" spans="1:4" x14ac:dyDescent="0.35">
      <c r="A92" s="71" t="s">
        <v>332</v>
      </c>
      <c r="B92" t="s">
        <v>289</v>
      </c>
      <c r="C92" t="s">
        <v>418</v>
      </c>
      <c r="D92" s="72">
        <v>6425001500</v>
      </c>
    </row>
    <row r="93" spans="1:4" x14ac:dyDescent="0.35">
      <c r="A93" s="71" t="s">
        <v>332</v>
      </c>
      <c r="B93" t="s">
        <v>5</v>
      </c>
      <c r="C93" t="s">
        <v>419</v>
      </c>
      <c r="D93" s="72">
        <v>6295000500</v>
      </c>
    </row>
    <row r="94" spans="1:4" x14ac:dyDescent="0.35">
      <c r="A94" s="71" t="s">
        <v>332</v>
      </c>
      <c r="B94" t="s">
        <v>5</v>
      </c>
      <c r="C94" t="s">
        <v>420</v>
      </c>
      <c r="D94" s="72">
        <v>6295001500</v>
      </c>
    </row>
    <row r="95" spans="1:4" x14ac:dyDescent="0.35">
      <c r="A95" s="71" t="s">
        <v>332</v>
      </c>
      <c r="B95" t="s">
        <v>5</v>
      </c>
      <c r="C95" t="s">
        <v>421</v>
      </c>
      <c r="D95" s="72">
        <v>6295002500</v>
      </c>
    </row>
    <row r="96" spans="1:4" x14ac:dyDescent="0.35">
      <c r="A96" s="71" t="s">
        <v>332</v>
      </c>
      <c r="B96" t="s">
        <v>5</v>
      </c>
      <c r="C96" t="s">
        <v>422</v>
      </c>
      <c r="D96" s="72">
        <v>6295003500</v>
      </c>
    </row>
    <row r="97" spans="1:4" x14ac:dyDescent="0.35">
      <c r="A97" s="71" t="s">
        <v>332</v>
      </c>
      <c r="B97" t="s">
        <v>5</v>
      </c>
      <c r="C97" t="s">
        <v>423</v>
      </c>
      <c r="D97" s="72">
        <v>6295004500</v>
      </c>
    </row>
    <row r="98" spans="1:4" x14ac:dyDescent="0.35">
      <c r="A98" s="71" t="s">
        <v>332</v>
      </c>
      <c r="B98" t="s">
        <v>5</v>
      </c>
      <c r="C98" t="s">
        <v>424</v>
      </c>
      <c r="D98" s="72">
        <v>6295005500</v>
      </c>
    </row>
    <row r="99" spans="1:4" x14ac:dyDescent="0.35">
      <c r="A99" s="71" t="s">
        <v>332</v>
      </c>
      <c r="B99" t="s">
        <v>5</v>
      </c>
      <c r="C99" t="s">
        <v>425</v>
      </c>
      <c r="D99" s="72">
        <v>6295006500</v>
      </c>
    </row>
    <row r="100" spans="1:4" x14ac:dyDescent="0.35">
      <c r="A100" s="71" t="s">
        <v>332</v>
      </c>
      <c r="B100" t="s">
        <v>5</v>
      </c>
      <c r="C100" t="s">
        <v>426</v>
      </c>
      <c r="D100" s="72">
        <v>6295007500</v>
      </c>
    </row>
    <row r="101" spans="1:4" x14ac:dyDescent="0.35">
      <c r="A101" s="71" t="s">
        <v>332</v>
      </c>
      <c r="B101" t="s">
        <v>5</v>
      </c>
      <c r="C101" t="s">
        <v>427</v>
      </c>
      <c r="D101" s="72">
        <v>6295008500</v>
      </c>
    </row>
    <row r="102" spans="1:4" x14ac:dyDescent="0.35">
      <c r="A102" s="71" t="s">
        <v>332</v>
      </c>
      <c r="B102" t="s">
        <v>5</v>
      </c>
      <c r="C102" t="s">
        <v>428</v>
      </c>
      <c r="D102" s="72">
        <v>6295009500</v>
      </c>
    </row>
    <row r="103" spans="1:4" x14ac:dyDescent="0.35">
      <c r="A103" s="71" t="s">
        <v>332</v>
      </c>
      <c r="B103" t="s">
        <v>5</v>
      </c>
      <c r="C103" t="s">
        <v>429</v>
      </c>
      <c r="D103" s="72">
        <v>6295010500</v>
      </c>
    </row>
    <row r="104" spans="1:4" x14ac:dyDescent="0.35">
      <c r="A104" s="71" t="s">
        <v>332</v>
      </c>
      <c r="B104" t="s">
        <v>5</v>
      </c>
      <c r="C104" t="s">
        <v>430</v>
      </c>
      <c r="D104" s="72">
        <v>6295011500</v>
      </c>
    </row>
    <row r="105" spans="1:4" x14ac:dyDescent="0.35">
      <c r="A105" s="71" t="s">
        <v>332</v>
      </c>
      <c r="B105" t="s">
        <v>5</v>
      </c>
      <c r="C105" t="s">
        <v>431</v>
      </c>
      <c r="D105" s="72">
        <v>6295012500</v>
      </c>
    </row>
    <row r="106" spans="1:4" x14ac:dyDescent="0.35">
      <c r="A106" s="73" t="s">
        <v>332</v>
      </c>
      <c r="B106" s="74" t="s">
        <v>5</v>
      </c>
      <c r="C106" s="74" t="s">
        <v>432</v>
      </c>
      <c r="D106" s="75">
        <v>6295013500</v>
      </c>
    </row>
    <row r="107" spans="1:4" x14ac:dyDescent="0.35">
      <c r="A107" s="68" t="s">
        <v>337</v>
      </c>
      <c r="B107" s="69" t="s">
        <v>167</v>
      </c>
      <c r="C107" s="69" t="s">
        <v>433</v>
      </c>
      <c r="D107" s="70">
        <v>6006000600</v>
      </c>
    </row>
    <row r="108" spans="1:4" x14ac:dyDescent="0.35">
      <c r="A108" s="71" t="s">
        <v>337</v>
      </c>
      <c r="B108" t="s">
        <v>167</v>
      </c>
      <c r="C108" t="s">
        <v>434</v>
      </c>
      <c r="D108" s="72">
        <v>6006001600</v>
      </c>
    </row>
    <row r="109" spans="1:4" x14ac:dyDescent="0.35">
      <c r="A109" s="71" t="s">
        <v>337</v>
      </c>
      <c r="B109" t="s">
        <v>289</v>
      </c>
      <c r="C109" t="s">
        <v>435</v>
      </c>
      <c r="D109" s="72">
        <v>6406000600</v>
      </c>
    </row>
    <row r="110" spans="1:4" x14ac:dyDescent="0.35">
      <c r="A110" s="71" t="s">
        <v>337</v>
      </c>
      <c r="B110" t="s">
        <v>289</v>
      </c>
      <c r="C110" t="s">
        <v>436</v>
      </c>
      <c r="D110" s="72">
        <v>6406001600</v>
      </c>
    </row>
    <row r="111" spans="1:4" x14ac:dyDescent="0.35">
      <c r="A111" s="71" t="s">
        <v>337</v>
      </c>
      <c r="B111" t="s">
        <v>289</v>
      </c>
      <c r="C111" t="s">
        <v>437</v>
      </c>
      <c r="D111" s="72">
        <v>6426000600</v>
      </c>
    </row>
    <row r="112" spans="1:4" x14ac:dyDescent="0.35">
      <c r="A112" s="71" t="s">
        <v>337</v>
      </c>
      <c r="B112" t="s">
        <v>289</v>
      </c>
      <c r="C112" t="s">
        <v>438</v>
      </c>
      <c r="D112" s="72">
        <v>6426001600</v>
      </c>
    </row>
    <row r="113" spans="1:4" x14ac:dyDescent="0.35">
      <c r="A113" s="71" t="s">
        <v>337</v>
      </c>
      <c r="B113" t="s">
        <v>5</v>
      </c>
      <c r="C113" t="s">
        <v>439</v>
      </c>
      <c r="D113" s="72">
        <v>6296000600</v>
      </c>
    </row>
    <row r="114" spans="1:4" x14ac:dyDescent="0.35">
      <c r="A114" s="71" t="s">
        <v>337</v>
      </c>
      <c r="B114" t="s">
        <v>5</v>
      </c>
      <c r="C114" t="s">
        <v>440</v>
      </c>
      <c r="D114" s="72">
        <v>6296001600</v>
      </c>
    </row>
    <row r="115" spans="1:4" x14ac:dyDescent="0.35">
      <c r="A115" s="71" t="s">
        <v>337</v>
      </c>
      <c r="B115" t="s">
        <v>5</v>
      </c>
      <c r="C115" t="s">
        <v>441</v>
      </c>
      <c r="D115" s="72">
        <v>6296002600</v>
      </c>
    </row>
    <row r="116" spans="1:4" x14ac:dyDescent="0.35">
      <c r="A116" s="71" t="s">
        <v>337</v>
      </c>
      <c r="B116" t="s">
        <v>5</v>
      </c>
      <c r="C116" t="s">
        <v>442</v>
      </c>
      <c r="D116" s="72">
        <v>6296003600</v>
      </c>
    </row>
    <row r="117" spans="1:4" x14ac:dyDescent="0.35">
      <c r="A117" s="71" t="s">
        <v>337</v>
      </c>
      <c r="B117" t="s">
        <v>5</v>
      </c>
      <c r="C117" t="s">
        <v>443</v>
      </c>
      <c r="D117" s="72">
        <v>6296004600</v>
      </c>
    </row>
    <row r="118" spans="1:4" x14ac:dyDescent="0.35">
      <c r="A118" s="71" t="s">
        <v>337</v>
      </c>
      <c r="B118" t="s">
        <v>5</v>
      </c>
      <c r="C118" t="s">
        <v>444</v>
      </c>
      <c r="D118" s="72">
        <v>6296005600</v>
      </c>
    </row>
    <row r="119" spans="1:4" x14ac:dyDescent="0.35">
      <c r="A119" s="71" t="s">
        <v>337</v>
      </c>
      <c r="B119" t="s">
        <v>5</v>
      </c>
      <c r="C119" t="s">
        <v>445</v>
      </c>
      <c r="D119" s="72">
        <v>6296006600</v>
      </c>
    </row>
    <row r="120" spans="1:4" x14ac:dyDescent="0.35">
      <c r="A120" s="71" t="s">
        <v>337</v>
      </c>
      <c r="B120" t="s">
        <v>5</v>
      </c>
      <c r="C120" t="s">
        <v>446</v>
      </c>
      <c r="D120" s="72">
        <v>6296007600</v>
      </c>
    </row>
    <row r="121" spans="1:4" x14ac:dyDescent="0.35">
      <c r="A121" s="71" t="s">
        <v>337</v>
      </c>
      <c r="B121" t="s">
        <v>5</v>
      </c>
      <c r="C121" t="s">
        <v>447</v>
      </c>
      <c r="D121" s="72">
        <v>6296008600</v>
      </c>
    </row>
    <row r="122" spans="1:4" x14ac:dyDescent="0.35">
      <c r="A122" s="71" t="s">
        <v>337</v>
      </c>
      <c r="B122" t="s">
        <v>5</v>
      </c>
      <c r="C122" t="s">
        <v>448</v>
      </c>
      <c r="D122" s="72">
        <v>6296009600</v>
      </c>
    </row>
    <row r="123" spans="1:4" x14ac:dyDescent="0.35">
      <c r="A123" s="71" t="s">
        <v>337</v>
      </c>
      <c r="B123" t="s">
        <v>5</v>
      </c>
      <c r="C123" t="s">
        <v>449</v>
      </c>
      <c r="D123" s="72">
        <v>6296010600</v>
      </c>
    </row>
    <row r="124" spans="1:4" x14ac:dyDescent="0.35">
      <c r="A124" s="71" t="s">
        <v>337</v>
      </c>
      <c r="B124" t="s">
        <v>5</v>
      </c>
      <c r="C124" t="s">
        <v>450</v>
      </c>
      <c r="D124" s="72">
        <v>6296011600</v>
      </c>
    </row>
    <row r="125" spans="1:4" x14ac:dyDescent="0.35">
      <c r="A125" s="71" t="s">
        <v>337</v>
      </c>
      <c r="B125" t="s">
        <v>5</v>
      </c>
      <c r="C125" t="s">
        <v>451</v>
      </c>
      <c r="D125" s="72">
        <v>6296012600</v>
      </c>
    </row>
    <row r="126" spans="1:4" x14ac:dyDescent="0.35">
      <c r="A126" s="73" t="s">
        <v>337</v>
      </c>
      <c r="B126" s="74" t="s">
        <v>5</v>
      </c>
      <c r="C126" s="74" t="s">
        <v>452</v>
      </c>
      <c r="D126" s="75">
        <v>6296013600</v>
      </c>
    </row>
    <row r="127" spans="1:4" x14ac:dyDescent="0.35">
      <c r="A127" s="68" t="s">
        <v>342</v>
      </c>
      <c r="B127" s="69" t="s">
        <v>167</v>
      </c>
      <c r="C127" s="69" t="s">
        <v>453</v>
      </c>
      <c r="D127" s="70">
        <v>6007000700</v>
      </c>
    </row>
    <row r="128" spans="1:4" x14ac:dyDescent="0.35">
      <c r="A128" s="71" t="s">
        <v>342</v>
      </c>
      <c r="B128" t="s">
        <v>167</v>
      </c>
      <c r="C128" t="s">
        <v>454</v>
      </c>
      <c r="D128" s="72">
        <v>6007001700</v>
      </c>
    </row>
    <row r="129" spans="1:4" x14ac:dyDescent="0.35">
      <c r="A129" s="71" t="s">
        <v>342</v>
      </c>
      <c r="B129" t="s">
        <v>289</v>
      </c>
      <c r="C129" t="s">
        <v>455</v>
      </c>
      <c r="D129" s="72">
        <v>6407000700</v>
      </c>
    </row>
    <row r="130" spans="1:4" x14ac:dyDescent="0.35">
      <c r="A130" s="71" t="s">
        <v>342</v>
      </c>
      <c r="B130" t="s">
        <v>289</v>
      </c>
      <c r="C130" t="s">
        <v>456</v>
      </c>
      <c r="D130" s="72">
        <v>6407001700</v>
      </c>
    </row>
    <row r="131" spans="1:4" x14ac:dyDescent="0.35">
      <c r="A131" s="71" t="s">
        <v>342</v>
      </c>
      <c r="B131" t="s">
        <v>289</v>
      </c>
      <c r="C131" t="s">
        <v>457</v>
      </c>
      <c r="D131" s="72">
        <v>6427000700</v>
      </c>
    </row>
    <row r="132" spans="1:4" x14ac:dyDescent="0.35">
      <c r="A132" s="71" t="s">
        <v>342</v>
      </c>
      <c r="B132" t="s">
        <v>289</v>
      </c>
      <c r="C132" t="s">
        <v>458</v>
      </c>
      <c r="D132" s="72">
        <v>6427001700</v>
      </c>
    </row>
    <row r="133" spans="1:4" x14ac:dyDescent="0.35">
      <c r="A133" s="71" t="s">
        <v>342</v>
      </c>
      <c r="B133" t="s">
        <v>5</v>
      </c>
      <c r="C133" t="s">
        <v>459</v>
      </c>
      <c r="D133" s="72">
        <v>6297000700</v>
      </c>
    </row>
    <row r="134" spans="1:4" x14ac:dyDescent="0.35">
      <c r="A134" s="71" t="s">
        <v>342</v>
      </c>
      <c r="B134" t="s">
        <v>5</v>
      </c>
      <c r="C134" t="s">
        <v>460</v>
      </c>
      <c r="D134" s="72">
        <v>6297001700</v>
      </c>
    </row>
    <row r="135" spans="1:4" x14ac:dyDescent="0.35">
      <c r="A135" s="71" t="s">
        <v>342</v>
      </c>
      <c r="B135" t="s">
        <v>5</v>
      </c>
      <c r="C135" t="s">
        <v>461</v>
      </c>
      <c r="D135" s="72">
        <v>6297002700</v>
      </c>
    </row>
    <row r="136" spans="1:4" x14ac:dyDescent="0.35">
      <c r="A136" s="71" t="s">
        <v>342</v>
      </c>
      <c r="B136" t="s">
        <v>5</v>
      </c>
      <c r="C136" t="s">
        <v>462</v>
      </c>
      <c r="D136" s="72">
        <v>6297003700</v>
      </c>
    </row>
    <row r="137" spans="1:4" x14ac:dyDescent="0.35">
      <c r="A137" s="71" t="s">
        <v>342</v>
      </c>
      <c r="B137" t="s">
        <v>5</v>
      </c>
      <c r="C137" t="s">
        <v>463</v>
      </c>
      <c r="D137" s="72">
        <v>6297004700</v>
      </c>
    </row>
    <row r="138" spans="1:4" x14ac:dyDescent="0.35">
      <c r="A138" s="71" t="s">
        <v>342</v>
      </c>
      <c r="B138" t="s">
        <v>5</v>
      </c>
      <c r="C138" t="s">
        <v>464</v>
      </c>
      <c r="D138" s="72">
        <v>6297005700</v>
      </c>
    </row>
    <row r="139" spans="1:4" x14ac:dyDescent="0.35">
      <c r="A139" s="71" t="s">
        <v>342</v>
      </c>
      <c r="B139" t="s">
        <v>5</v>
      </c>
      <c r="C139" t="s">
        <v>465</v>
      </c>
      <c r="D139" s="72">
        <v>6297006700</v>
      </c>
    </row>
    <row r="140" spans="1:4" x14ac:dyDescent="0.35">
      <c r="A140" s="71" t="s">
        <v>342</v>
      </c>
      <c r="B140" t="s">
        <v>5</v>
      </c>
      <c r="C140" t="s">
        <v>466</v>
      </c>
      <c r="D140" s="72">
        <v>6297007700</v>
      </c>
    </row>
    <row r="141" spans="1:4" x14ac:dyDescent="0.35">
      <c r="A141" s="71" t="s">
        <v>342</v>
      </c>
      <c r="B141" t="s">
        <v>5</v>
      </c>
      <c r="C141" t="s">
        <v>467</v>
      </c>
      <c r="D141" s="72">
        <v>6297008700</v>
      </c>
    </row>
    <row r="142" spans="1:4" x14ac:dyDescent="0.35">
      <c r="A142" s="71" t="s">
        <v>342</v>
      </c>
      <c r="B142" t="s">
        <v>5</v>
      </c>
      <c r="C142" t="s">
        <v>468</v>
      </c>
      <c r="D142" s="72">
        <v>6297009700</v>
      </c>
    </row>
    <row r="143" spans="1:4" x14ac:dyDescent="0.35">
      <c r="A143" s="71" t="s">
        <v>342</v>
      </c>
      <c r="B143" t="s">
        <v>5</v>
      </c>
      <c r="C143" t="s">
        <v>469</v>
      </c>
      <c r="D143" s="72">
        <v>6297010700</v>
      </c>
    </row>
    <row r="144" spans="1:4" x14ac:dyDescent="0.35">
      <c r="A144" s="71" t="s">
        <v>342</v>
      </c>
      <c r="B144" t="s">
        <v>5</v>
      </c>
      <c r="C144" t="s">
        <v>470</v>
      </c>
      <c r="D144" s="72">
        <v>6297011700</v>
      </c>
    </row>
    <row r="145" spans="1:4" x14ac:dyDescent="0.35">
      <c r="A145" s="71" t="s">
        <v>342</v>
      </c>
      <c r="B145" t="s">
        <v>5</v>
      </c>
      <c r="C145" t="s">
        <v>471</v>
      </c>
      <c r="D145" s="72">
        <v>6297012700</v>
      </c>
    </row>
    <row r="146" spans="1:4" x14ac:dyDescent="0.35">
      <c r="A146" s="71" t="s">
        <v>342</v>
      </c>
      <c r="B146" t="s">
        <v>5</v>
      </c>
      <c r="C146" t="s">
        <v>472</v>
      </c>
      <c r="D146" s="72">
        <v>6297013700</v>
      </c>
    </row>
    <row r="147" spans="1:4" x14ac:dyDescent="0.35">
      <c r="A147" s="71" t="s">
        <v>342</v>
      </c>
      <c r="B147" t="s">
        <v>5</v>
      </c>
      <c r="C147" t="s">
        <v>473</v>
      </c>
      <c r="D147" s="72">
        <v>6297014700</v>
      </c>
    </row>
    <row r="148" spans="1:4" x14ac:dyDescent="0.35">
      <c r="A148" s="73" t="s">
        <v>342</v>
      </c>
      <c r="B148" s="74" t="s">
        <v>5</v>
      </c>
      <c r="C148" s="74" t="s">
        <v>474</v>
      </c>
      <c r="D148" s="75">
        <v>6297015700</v>
      </c>
    </row>
    <row r="149" spans="1:4" x14ac:dyDescent="0.35">
      <c r="A149" s="77" t="s">
        <v>355</v>
      </c>
      <c r="B149" s="78" t="s">
        <v>5</v>
      </c>
      <c r="C149" s="78" t="s">
        <v>475</v>
      </c>
      <c r="D149" s="79">
        <v>6298000800</v>
      </c>
    </row>
    <row r="150" spans="1:4" x14ac:dyDescent="0.35">
      <c r="A150" s="68" t="s">
        <v>200</v>
      </c>
      <c r="B150" s="69" t="s">
        <v>289</v>
      </c>
      <c r="C150" s="69" t="s">
        <v>476</v>
      </c>
      <c r="D150" s="70">
        <v>6409000900</v>
      </c>
    </row>
    <row r="151" spans="1:4" x14ac:dyDescent="0.35">
      <c r="A151" s="71" t="s">
        <v>200</v>
      </c>
      <c r="B151" t="s">
        <v>289</v>
      </c>
      <c r="C151" t="s">
        <v>477</v>
      </c>
      <c r="D151" s="72">
        <v>6429000900</v>
      </c>
    </row>
    <row r="152" spans="1:4" x14ac:dyDescent="0.35">
      <c r="A152" s="71" t="s">
        <v>200</v>
      </c>
      <c r="B152" t="s">
        <v>5</v>
      </c>
      <c r="C152" t="s">
        <v>478</v>
      </c>
      <c r="D152" s="72">
        <v>6299000900</v>
      </c>
    </row>
    <row r="153" spans="1:4" x14ac:dyDescent="0.35">
      <c r="A153" s="71" t="s">
        <v>200</v>
      </c>
      <c r="B153" t="s">
        <v>5</v>
      </c>
      <c r="C153" t="s">
        <v>479</v>
      </c>
      <c r="D153" s="72">
        <v>6299001900</v>
      </c>
    </row>
    <row r="154" spans="1:4" x14ac:dyDescent="0.35">
      <c r="A154" s="71" t="s">
        <v>200</v>
      </c>
      <c r="B154" t="s">
        <v>5</v>
      </c>
      <c r="C154" t="s">
        <v>480</v>
      </c>
      <c r="D154" s="72">
        <v>6299002900</v>
      </c>
    </row>
    <row r="155" spans="1:4" x14ac:dyDescent="0.35">
      <c r="A155" s="71" t="s">
        <v>200</v>
      </c>
      <c r="B155" t="s">
        <v>5</v>
      </c>
      <c r="C155" t="s">
        <v>481</v>
      </c>
      <c r="D155" s="72">
        <v>6299003900</v>
      </c>
    </row>
    <row r="156" spans="1:4" x14ac:dyDescent="0.35">
      <c r="A156" s="71" t="s">
        <v>200</v>
      </c>
      <c r="B156" t="s">
        <v>5</v>
      </c>
      <c r="C156" t="s">
        <v>482</v>
      </c>
      <c r="D156" s="72">
        <v>6299004900</v>
      </c>
    </row>
    <row r="157" spans="1:4" x14ac:dyDescent="0.35">
      <c r="A157" s="71" t="s">
        <v>200</v>
      </c>
      <c r="B157" t="s">
        <v>5</v>
      </c>
      <c r="C157" t="s">
        <v>483</v>
      </c>
      <c r="D157" s="72">
        <v>6299005900</v>
      </c>
    </row>
    <row r="158" spans="1:4" x14ac:dyDescent="0.35">
      <c r="A158" s="71" t="s">
        <v>200</v>
      </c>
      <c r="B158" t="s">
        <v>5</v>
      </c>
      <c r="C158" t="s">
        <v>484</v>
      </c>
      <c r="D158" s="72">
        <v>6299006900</v>
      </c>
    </row>
    <row r="159" spans="1:4" x14ac:dyDescent="0.35">
      <c r="A159" s="71" t="s">
        <v>200</v>
      </c>
      <c r="B159" t="s">
        <v>5</v>
      </c>
      <c r="C159" t="s">
        <v>485</v>
      </c>
      <c r="D159" s="72">
        <v>6299007900</v>
      </c>
    </row>
    <row r="160" spans="1:4" x14ac:dyDescent="0.35">
      <c r="A160" s="71" t="s">
        <v>200</v>
      </c>
      <c r="B160" t="s">
        <v>5</v>
      </c>
      <c r="C160" t="s">
        <v>486</v>
      </c>
      <c r="D160" s="72">
        <v>6299008900</v>
      </c>
    </row>
    <row r="161" spans="1:4" x14ac:dyDescent="0.35">
      <c r="A161" s="71" t="s">
        <v>200</v>
      </c>
      <c r="B161" t="s">
        <v>5</v>
      </c>
      <c r="C161" t="s">
        <v>487</v>
      </c>
      <c r="D161" s="72">
        <v>6299009900</v>
      </c>
    </row>
    <row r="162" spans="1:4" x14ac:dyDescent="0.35">
      <c r="A162" s="71" t="s">
        <v>200</v>
      </c>
      <c r="B162" t="s">
        <v>5</v>
      </c>
      <c r="C162" t="s">
        <v>488</v>
      </c>
      <c r="D162" s="72">
        <v>6299010900</v>
      </c>
    </row>
    <row r="163" spans="1:4" x14ac:dyDescent="0.35">
      <c r="A163" s="71" t="s">
        <v>200</v>
      </c>
      <c r="B163" t="s">
        <v>5</v>
      </c>
      <c r="C163" t="s">
        <v>489</v>
      </c>
      <c r="D163" s="72">
        <v>6299011900</v>
      </c>
    </row>
    <row r="164" spans="1:4" x14ac:dyDescent="0.35">
      <c r="A164" s="71" t="s">
        <v>200</v>
      </c>
      <c r="B164" t="s">
        <v>5</v>
      </c>
      <c r="C164" t="s">
        <v>490</v>
      </c>
      <c r="D164" s="72">
        <v>6299012900</v>
      </c>
    </row>
    <row r="165" spans="1:4" x14ac:dyDescent="0.35">
      <c r="A165" s="71" t="s">
        <v>200</v>
      </c>
      <c r="B165" t="s">
        <v>5</v>
      </c>
      <c r="C165" t="s">
        <v>491</v>
      </c>
      <c r="D165" s="72">
        <v>6299013900</v>
      </c>
    </row>
    <row r="166" spans="1:4" x14ac:dyDescent="0.35">
      <c r="A166" s="71" t="s">
        <v>200</v>
      </c>
      <c r="B166" t="s">
        <v>5</v>
      </c>
      <c r="C166" t="s">
        <v>201</v>
      </c>
      <c r="D166" s="72">
        <v>6299014900</v>
      </c>
    </row>
    <row r="167" spans="1:4" x14ac:dyDescent="0.35">
      <c r="A167" s="71" t="s">
        <v>200</v>
      </c>
      <c r="B167" t="s">
        <v>5</v>
      </c>
      <c r="C167" t="s">
        <v>492</v>
      </c>
      <c r="D167" s="72">
        <v>6299015900</v>
      </c>
    </row>
    <row r="168" spans="1:4" x14ac:dyDescent="0.35">
      <c r="A168" s="73" t="s">
        <v>200</v>
      </c>
      <c r="B168" s="74" t="s">
        <v>5</v>
      </c>
      <c r="C168" s="74" t="s">
        <v>493</v>
      </c>
      <c r="D168" s="75">
        <v>6299016900</v>
      </c>
    </row>
    <row r="169" spans="1:4" x14ac:dyDescent="0.35">
      <c r="A169" s="68" t="s">
        <v>364</v>
      </c>
      <c r="B169" s="69" t="s">
        <v>167</v>
      </c>
      <c r="C169" s="69" t="s">
        <v>494</v>
      </c>
      <c r="D169" s="70">
        <v>6001000901</v>
      </c>
    </row>
    <row r="170" spans="1:4" x14ac:dyDescent="0.35">
      <c r="A170" s="71" t="s">
        <v>364</v>
      </c>
      <c r="B170" t="s">
        <v>167</v>
      </c>
      <c r="C170" t="s">
        <v>495</v>
      </c>
      <c r="D170" s="72">
        <v>6001001901</v>
      </c>
    </row>
    <row r="171" spans="1:4" x14ac:dyDescent="0.35">
      <c r="A171" s="71" t="s">
        <v>364</v>
      </c>
      <c r="B171" t="s">
        <v>289</v>
      </c>
      <c r="C171" t="s">
        <v>496</v>
      </c>
      <c r="D171" s="72">
        <v>6400000901</v>
      </c>
    </row>
    <row r="172" spans="1:4" x14ac:dyDescent="0.35">
      <c r="A172" s="71" t="s">
        <v>364</v>
      </c>
      <c r="B172" t="s">
        <v>289</v>
      </c>
      <c r="C172" t="s">
        <v>497</v>
      </c>
      <c r="D172" s="72">
        <v>6420000901</v>
      </c>
    </row>
    <row r="173" spans="1:4" x14ac:dyDescent="0.35">
      <c r="A173" s="71" t="s">
        <v>364</v>
      </c>
      <c r="B173" t="s">
        <v>5</v>
      </c>
      <c r="C173" t="s">
        <v>498</v>
      </c>
      <c r="D173" s="72">
        <v>6290000901</v>
      </c>
    </row>
    <row r="174" spans="1:4" x14ac:dyDescent="0.35">
      <c r="A174" s="71" t="s">
        <v>364</v>
      </c>
      <c r="B174" t="s">
        <v>5</v>
      </c>
      <c r="C174" t="s">
        <v>499</v>
      </c>
      <c r="D174" s="72">
        <v>6290001901</v>
      </c>
    </row>
    <row r="175" spans="1:4" x14ac:dyDescent="0.35">
      <c r="A175" s="71" t="s">
        <v>364</v>
      </c>
      <c r="B175" t="s">
        <v>5</v>
      </c>
      <c r="C175" t="s">
        <v>500</v>
      </c>
      <c r="D175" s="72">
        <v>6290002901</v>
      </c>
    </row>
    <row r="176" spans="1:4" x14ac:dyDescent="0.35">
      <c r="A176" s="71" t="s">
        <v>364</v>
      </c>
      <c r="B176" t="s">
        <v>5</v>
      </c>
      <c r="C176" t="s">
        <v>501</v>
      </c>
      <c r="D176" s="72">
        <v>6290003901</v>
      </c>
    </row>
    <row r="177" spans="1:4" x14ac:dyDescent="0.35">
      <c r="A177" s="71" t="s">
        <v>364</v>
      </c>
      <c r="B177" t="s">
        <v>5</v>
      </c>
      <c r="C177" t="s">
        <v>502</v>
      </c>
      <c r="D177" s="72">
        <v>6290004901</v>
      </c>
    </row>
    <row r="178" spans="1:4" x14ac:dyDescent="0.35">
      <c r="A178" s="71" t="s">
        <v>364</v>
      </c>
      <c r="B178" t="s">
        <v>5</v>
      </c>
      <c r="C178" t="s">
        <v>503</v>
      </c>
      <c r="D178" s="72">
        <v>6290005901</v>
      </c>
    </row>
    <row r="179" spans="1:4" x14ac:dyDescent="0.35">
      <c r="A179" s="71" t="s">
        <v>364</v>
      </c>
      <c r="B179" t="s">
        <v>5</v>
      </c>
      <c r="C179" t="s">
        <v>504</v>
      </c>
      <c r="D179" s="72">
        <v>6290006901</v>
      </c>
    </row>
    <row r="180" spans="1:4" x14ac:dyDescent="0.35">
      <c r="A180" s="71" t="s">
        <v>364</v>
      </c>
      <c r="B180" t="s">
        <v>5</v>
      </c>
      <c r="C180" t="s">
        <v>505</v>
      </c>
      <c r="D180" s="72">
        <v>6290007901</v>
      </c>
    </row>
    <row r="181" spans="1:4" x14ac:dyDescent="0.35">
      <c r="A181" s="71" t="s">
        <v>364</v>
      </c>
      <c r="B181" t="s">
        <v>5</v>
      </c>
      <c r="C181" t="s">
        <v>506</v>
      </c>
      <c r="D181" s="72">
        <v>6290008901</v>
      </c>
    </row>
    <row r="182" spans="1:4" x14ac:dyDescent="0.35">
      <c r="A182" s="71" t="s">
        <v>364</v>
      </c>
      <c r="B182" t="s">
        <v>5</v>
      </c>
      <c r="C182" t="s">
        <v>507</v>
      </c>
      <c r="D182" s="72">
        <v>6290009901</v>
      </c>
    </row>
    <row r="183" spans="1:4" x14ac:dyDescent="0.35">
      <c r="A183" s="71" t="s">
        <v>364</v>
      </c>
      <c r="B183" t="s">
        <v>5</v>
      </c>
      <c r="C183" t="s">
        <v>508</v>
      </c>
      <c r="D183" s="72">
        <v>6290010901</v>
      </c>
    </row>
    <row r="184" spans="1:4" x14ac:dyDescent="0.35">
      <c r="A184" s="71" t="s">
        <v>364</v>
      </c>
      <c r="B184" t="s">
        <v>5</v>
      </c>
      <c r="C184" t="s">
        <v>509</v>
      </c>
      <c r="D184" s="72">
        <v>6290011901</v>
      </c>
    </row>
    <row r="185" spans="1:4" x14ac:dyDescent="0.35">
      <c r="A185" s="71" t="s">
        <v>364</v>
      </c>
      <c r="B185" t="s">
        <v>5</v>
      </c>
      <c r="C185" t="s">
        <v>510</v>
      </c>
      <c r="D185" s="72">
        <v>6290012901</v>
      </c>
    </row>
    <row r="186" spans="1:4" x14ac:dyDescent="0.35">
      <c r="A186" s="71" t="s">
        <v>364</v>
      </c>
      <c r="B186" t="s">
        <v>5</v>
      </c>
      <c r="C186" t="s">
        <v>511</v>
      </c>
      <c r="D186" s="72">
        <v>6290013901</v>
      </c>
    </row>
    <row r="187" spans="1:4" x14ac:dyDescent="0.35">
      <c r="A187" s="73" t="s">
        <v>364</v>
      </c>
      <c r="B187" s="74" t="s">
        <v>5</v>
      </c>
      <c r="C187" s="74" t="s">
        <v>512</v>
      </c>
      <c r="D187" s="75">
        <v>6290014901</v>
      </c>
    </row>
    <row r="188" spans="1:4" x14ac:dyDescent="0.35">
      <c r="A188" s="68" t="s">
        <v>52</v>
      </c>
      <c r="B188" s="69" t="s">
        <v>289</v>
      </c>
      <c r="C188" s="69" t="s">
        <v>513</v>
      </c>
      <c r="D188" s="70">
        <v>6400000902</v>
      </c>
    </row>
    <row r="189" spans="1:4" x14ac:dyDescent="0.35">
      <c r="A189" s="71" t="s">
        <v>52</v>
      </c>
      <c r="B189" t="s">
        <v>289</v>
      </c>
      <c r="C189" t="s">
        <v>514</v>
      </c>
      <c r="D189" s="72">
        <v>6420000902</v>
      </c>
    </row>
    <row r="190" spans="1:4" x14ac:dyDescent="0.35">
      <c r="A190" s="71" t="s">
        <v>52</v>
      </c>
      <c r="B190" t="s">
        <v>5</v>
      </c>
      <c r="C190" t="s">
        <v>75</v>
      </c>
      <c r="D190" s="72">
        <v>6290000902</v>
      </c>
    </row>
    <row r="191" spans="1:4" x14ac:dyDescent="0.35">
      <c r="A191" s="71" t="s">
        <v>52</v>
      </c>
      <c r="B191" t="s">
        <v>5</v>
      </c>
      <c r="C191" t="s">
        <v>83</v>
      </c>
      <c r="D191" s="72">
        <v>6290001902</v>
      </c>
    </row>
    <row r="192" spans="1:4" x14ac:dyDescent="0.35">
      <c r="A192" s="71" t="s">
        <v>52</v>
      </c>
      <c r="B192" t="s">
        <v>5</v>
      </c>
      <c r="C192" t="s">
        <v>515</v>
      </c>
      <c r="D192" s="72">
        <v>6290002902</v>
      </c>
    </row>
    <row r="193" spans="1:4" x14ac:dyDescent="0.35">
      <c r="A193" s="71" t="s">
        <v>52</v>
      </c>
      <c r="B193" t="s">
        <v>5</v>
      </c>
      <c r="C193" t="s">
        <v>214</v>
      </c>
      <c r="D193" s="72">
        <v>6290003902</v>
      </c>
    </row>
    <row r="194" spans="1:4" x14ac:dyDescent="0.35">
      <c r="A194" s="71" t="s">
        <v>52</v>
      </c>
      <c r="B194" t="s">
        <v>5</v>
      </c>
      <c r="C194" t="s">
        <v>516</v>
      </c>
      <c r="D194" s="72">
        <v>6290004902</v>
      </c>
    </row>
    <row r="195" spans="1:4" x14ac:dyDescent="0.35">
      <c r="A195" s="71" t="s">
        <v>52</v>
      </c>
      <c r="B195" t="s">
        <v>5</v>
      </c>
      <c r="C195" t="s">
        <v>92</v>
      </c>
      <c r="D195" s="72">
        <v>6290005902</v>
      </c>
    </row>
    <row r="196" spans="1:4" x14ac:dyDescent="0.35">
      <c r="A196" s="71" t="s">
        <v>52</v>
      </c>
      <c r="B196" t="s">
        <v>5</v>
      </c>
      <c r="C196" t="s">
        <v>517</v>
      </c>
      <c r="D196" s="72">
        <v>6290006902</v>
      </c>
    </row>
    <row r="197" spans="1:4" x14ac:dyDescent="0.35">
      <c r="A197" s="71" t="s">
        <v>52</v>
      </c>
      <c r="B197" t="s">
        <v>5</v>
      </c>
      <c r="C197" t="s">
        <v>146</v>
      </c>
      <c r="D197" s="72">
        <v>6290007902</v>
      </c>
    </row>
    <row r="198" spans="1:4" x14ac:dyDescent="0.35">
      <c r="A198" s="71" t="s">
        <v>52</v>
      </c>
      <c r="B198" t="s">
        <v>5</v>
      </c>
      <c r="C198" t="s">
        <v>63</v>
      </c>
      <c r="D198" s="72">
        <v>6290008902</v>
      </c>
    </row>
    <row r="199" spans="1:4" x14ac:dyDescent="0.35">
      <c r="A199" s="71" t="s">
        <v>52</v>
      </c>
      <c r="B199" t="s">
        <v>5</v>
      </c>
      <c r="C199" t="s">
        <v>518</v>
      </c>
      <c r="D199" s="72">
        <v>6290009902</v>
      </c>
    </row>
    <row r="200" spans="1:4" x14ac:dyDescent="0.35">
      <c r="A200" s="71" t="s">
        <v>52</v>
      </c>
      <c r="B200" t="s">
        <v>5</v>
      </c>
      <c r="C200" t="s">
        <v>519</v>
      </c>
      <c r="D200" s="72">
        <v>6290010902</v>
      </c>
    </row>
    <row r="201" spans="1:4" x14ac:dyDescent="0.35">
      <c r="A201" s="71" t="s">
        <v>52</v>
      </c>
      <c r="B201" t="s">
        <v>5</v>
      </c>
      <c r="C201" t="s">
        <v>86</v>
      </c>
      <c r="D201" s="72">
        <v>6290011902</v>
      </c>
    </row>
    <row r="202" spans="1:4" x14ac:dyDescent="0.35">
      <c r="A202" s="71" t="s">
        <v>52</v>
      </c>
      <c r="B202" t="s">
        <v>5</v>
      </c>
      <c r="C202" t="s">
        <v>520</v>
      </c>
      <c r="D202" s="72">
        <v>6290012902</v>
      </c>
    </row>
    <row r="203" spans="1:4" x14ac:dyDescent="0.35">
      <c r="A203" s="71" t="s">
        <v>52</v>
      </c>
      <c r="B203" t="s">
        <v>5</v>
      </c>
      <c r="C203" t="s">
        <v>521</v>
      </c>
      <c r="D203" s="72">
        <v>6290013902</v>
      </c>
    </row>
    <row r="204" spans="1:4" x14ac:dyDescent="0.35">
      <c r="A204" s="71" t="s">
        <v>52</v>
      </c>
      <c r="B204" t="s">
        <v>5</v>
      </c>
      <c r="C204" t="s">
        <v>522</v>
      </c>
      <c r="D204" s="72">
        <v>6290014902</v>
      </c>
    </row>
    <row r="205" spans="1:4" x14ac:dyDescent="0.35">
      <c r="A205" s="71" t="s">
        <v>52</v>
      </c>
      <c r="B205" t="s">
        <v>5</v>
      </c>
      <c r="C205" t="s">
        <v>523</v>
      </c>
      <c r="D205" s="72">
        <v>6290015902</v>
      </c>
    </row>
    <row r="206" spans="1:4" x14ac:dyDescent="0.35">
      <c r="A206" s="71" t="s">
        <v>52</v>
      </c>
      <c r="B206" t="s">
        <v>5</v>
      </c>
      <c r="C206" t="s">
        <v>53</v>
      </c>
      <c r="D206" s="72">
        <v>6290016902</v>
      </c>
    </row>
    <row r="207" spans="1:4" x14ac:dyDescent="0.35">
      <c r="A207" s="71" t="s">
        <v>52</v>
      </c>
      <c r="B207" t="s">
        <v>5</v>
      </c>
      <c r="C207" t="s">
        <v>524</v>
      </c>
      <c r="D207" s="72">
        <v>6290017902</v>
      </c>
    </row>
    <row r="208" spans="1:4" x14ac:dyDescent="0.35">
      <c r="A208" s="71" t="s">
        <v>52</v>
      </c>
      <c r="B208" t="s">
        <v>5</v>
      </c>
      <c r="C208" t="s">
        <v>99</v>
      </c>
      <c r="D208" s="72">
        <v>6290018902</v>
      </c>
    </row>
    <row r="209" spans="1:4" x14ac:dyDescent="0.35">
      <c r="A209" s="71" t="s">
        <v>52</v>
      </c>
      <c r="B209" t="s">
        <v>5</v>
      </c>
      <c r="C209" t="s">
        <v>106</v>
      </c>
      <c r="D209" s="72">
        <v>6290019902</v>
      </c>
    </row>
    <row r="210" spans="1:4" x14ac:dyDescent="0.35">
      <c r="A210" s="73" t="s">
        <v>52</v>
      </c>
      <c r="B210" s="74" t="s">
        <v>5</v>
      </c>
      <c r="C210" s="74" t="s">
        <v>57</v>
      </c>
      <c r="D210" s="75">
        <v>6290020902</v>
      </c>
    </row>
    <row r="211" spans="1:4" x14ac:dyDescent="0.35">
      <c r="A211" s="68" t="s">
        <v>4</v>
      </c>
      <c r="B211" s="69" t="s">
        <v>289</v>
      </c>
      <c r="C211" s="69" t="s">
        <v>525</v>
      </c>
      <c r="D211" s="70">
        <v>6400000903</v>
      </c>
    </row>
    <row r="212" spans="1:4" x14ac:dyDescent="0.35">
      <c r="A212" s="71" t="s">
        <v>4</v>
      </c>
      <c r="B212" t="s">
        <v>289</v>
      </c>
      <c r="C212" t="s">
        <v>526</v>
      </c>
      <c r="D212" s="72">
        <v>6420000903</v>
      </c>
    </row>
    <row r="213" spans="1:4" x14ac:dyDescent="0.35">
      <c r="A213" s="71" t="s">
        <v>4</v>
      </c>
      <c r="B213" t="s">
        <v>5</v>
      </c>
      <c r="C213" t="s">
        <v>61</v>
      </c>
      <c r="D213" s="72">
        <v>6290000903</v>
      </c>
    </row>
    <row r="214" spans="1:4" x14ac:dyDescent="0.35">
      <c r="A214" s="71" t="s">
        <v>4</v>
      </c>
      <c r="B214" t="s">
        <v>5</v>
      </c>
      <c r="C214" t="s">
        <v>527</v>
      </c>
      <c r="D214" s="72">
        <v>6290001903</v>
      </c>
    </row>
    <row r="215" spans="1:4" x14ac:dyDescent="0.35">
      <c r="A215" s="71" t="s">
        <v>4</v>
      </c>
      <c r="B215" t="s">
        <v>5</v>
      </c>
      <c r="C215" t="s">
        <v>6</v>
      </c>
      <c r="D215" s="72">
        <v>6290002903</v>
      </c>
    </row>
    <row r="216" spans="1:4" x14ac:dyDescent="0.35">
      <c r="A216" s="71" t="s">
        <v>4</v>
      </c>
      <c r="B216" t="s">
        <v>5</v>
      </c>
      <c r="C216" t="s">
        <v>174</v>
      </c>
      <c r="D216" s="72">
        <v>6290003903</v>
      </c>
    </row>
    <row r="217" spans="1:4" x14ac:dyDescent="0.35">
      <c r="A217" s="73" t="s">
        <v>4</v>
      </c>
      <c r="B217" s="74" t="s">
        <v>5</v>
      </c>
      <c r="C217" s="74" t="s">
        <v>77</v>
      </c>
      <c r="D217" s="75">
        <v>6290004903</v>
      </c>
    </row>
    <row r="218" spans="1:4" x14ac:dyDescent="0.35">
      <c r="A218" s="68" t="s">
        <v>197</v>
      </c>
      <c r="B218" s="69" t="s">
        <v>289</v>
      </c>
      <c r="C218" s="69" t="s">
        <v>528</v>
      </c>
      <c r="D218" s="70">
        <v>6400000904</v>
      </c>
    </row>
    <row r="219" spans="1:4" x14ac:dyDescent="0.35">
      <c r="A219" s="71" t="s">
        <v>197</v>
      </c>
      <c r="B219" t="s">
        <v>289</v>
      </c>
      <c r="C219" t="s">
        <v>529</v>
      </c>
      <c r="D219" s="72">
        <v>6420000904</v>
      </c>
    </row>
    <row r="220" spans="1:4" x14ac:dyDescent="0.35">
      <c r="A220" s="71" t="s">
        <v>197</v>
      </c>
      <c r="B220" t="s">
        <v>5</v>
      </c>
      <c r="C220" t="s">
        <v>530</v>
      </c>
      <c r="D220" s="72">
        <v>6290000904</v>
      </c>
    </row>
    <row r="221" spans="1:4" x14ac:dyDescent="0.35">
      <c r="A221" s="71" t="s">
        <v>197</v>
      </c>
      <c r="B221" t="s">
        <v>5</v>
      </c>
      <c r="C221" t="s">
        <v>198</v>
      </c>
      <c r="D221" s="72">
        <v>6290001904</v>
      </c>
    </row>
    <row r="222" spans="1:4" x14ac:dyDescent="0.35">
      <c r="A222" s="71" t="s">
        <v>197</v>
      </c>
      <c r="B222" t="s">
        <v>5</v>
      </c>
      <c r="C222" t="s">
        <v>531</v>
      </c>
      <c r="D222" s="72">
        <v>6290002904</v>
      </c>
    </row>
    <row r="223" spans="1:4" x14ac:dyDescent="0.35">
      <c r="A223" s="71" t="s">
        <v>197</v>
      </c>
      <c r="B223" t="s">
        <v>5</v>
      </c>
      <c r="C223" t="s">
        <v>532</v>
      </c>
      <c r="D223" s="72">
        <v>6290003904</v>
      </c>
    </row>
    <row r="224" spans="1:4" x14ac:dyDescent="0.35">
      <c r="A224" s="71" t="s">
        <v>197</v>
      </c>
      <c r="B224" t="s">
        <v>5</v>
      </c>
      <c r="C224" t="s">
        <v>533</v>
      </c>
      <c r="D224" s="72">
        <v>6290004904</v>
      </c>
    </row>
    <row r="225" spans="1:4" x14ac:dyDescent="0.35">
      <c r="A225" s="71" t="s">
        <v>197</v>
      </c>
      <c r="B225" t="s">
        <v>5</v>
      </c>
      <c r="C225" t="s">
        <v>263</v>
      </c>
      <c r="D225" s="72">
        <v>6290005904</v>
      </c>
    </row>
    <row r="226" spans="1:4" x14ac:dyDescent="0.35">
      <c r="A226" s="71" t="s">
        <v>197</v>
      </c>
      <c r="B226" t="s">
        <v>5</v>
      </c>
      <c r="C226" t="s">
        <v>534</v>
      </c>
      <c r="D226" s="72">
        <v>6290006904</v>
      </c>
    </row>
    <row r="227" spans="1:4" x14ac:dyDescent="0.35">
      <c r="A227" s="71" t="s">
        <v>197</v>
      </c>
      <c r="B227" t="s">
        <v>5</v>
      </c>
      <c r="C227" t="s">
        <v>535</v>
      </c>
      <c r="D227" s="72">
        <v>6290007904</v>
      </c>
    </row>
    <row r="228" spans="1:4" x14ac:dyDescent="0.35">
      <c r="A228" s="71" t="s">
        <v>197</v>
      </c>
      <c r="B228" t="s">
        <v>5</v>
      </c>
      <c r="C228" t="s">
        <v>536</v>
      </c>
      <c r="D228" s="72">
        <v>6290008904</v>
      </c>
    </row>
    <row r="229" spans="1:4" x14ac:dyDescent="0.35">
      <c r="A229" s="71" t="s">
        <v>197</v>
      </c>
      <c r="B229" t="s">
        <v>5</v>
      </c>
      <c r="C229" t="s">
        <v>537</v>
      </c>
      <c r="D229" s="72">
        <v>6290009904</v>
      </c>
    </row>
    <row r="230" spans="1:4" x14ac:dyDescent="0.35">
      <c r="A230" s="71" t="s">
        <v>197</v>
      </c>
      <c r="B230" t="s">
        <v>5</v>
      </c>
      <c r="C230" t="s">
        <v>538</v>
      </c>
      <c r="D230" s="72">
        <v>6290010904</v>
      </c>
    </row>
    <row r="231" spans="1:4" x14ac:dyDescent="0.35">
      <c r="A231" s="73" t="s">
        <v>197</v>
      </c>
      <c r="B231" s="74" t="s">
        <v>5</v>
      </c>
      <c r="C231" s="74" t="s">
        <v>539</v>
      </c>
      <c r="D231" s="75">
        <v>6290011904</v>
      </c>
    </row>
    <row r="232" spans="1:4" x14ac:dyDescent="0.35">
      <c r="A232" s="68" t="s">
        <v>68</v>
      </c>
      <c r="B232" s="69" t="s">
        <v>5</v>
      </c>
      <c r="C232" s="69" t="s">
        <v>540</v>
      </c>
      <c r="D232" s="70">
        <v>6290000905</v>
      </c>
    </row>
    <row r="233" spans="1:4" x14ac:dyDescent="0.35">
      <c r="A233" s="71" t="s">
        <v>68</v>
      </c>
      <c r="B233" t="s">
        <v>5</v>
      </c>
      <c r="C233" t="s">
        <v>541</v>
      </c>
      <c r="D233" s="72">
        <v>6290001905</v>
      </c>
    </row>
    <row r="234" spans="1:4" x14ac:dyDescent="0.35">
      <c r="A234" s="71" t="s">
        <v>68</v>
      </c>
      <c r="B234" t="s">
        <v>5</v>
      </c>
      <c r="C234" t="s">
        <v>542</v>
      </c>
      <c r="D234" s="72">
        <v>6290002905</v>
      </c>
    </row>
    <row r="235" spans="1:4" x14ac:dyDescent="0.35">
      <c r="A235" s="71" t="s">
        <v>68</v>
      </c>
      <c r="B235" t="s">
        <v>5</v>
      </c>
      <c r="C235" t="s">
        <v>543</v>
      </c>
      <c r="D235" s="72">
        <v>6290003905</v>
      </c>
    </row>
    <row r="236" spans="1:4" x14ac:dyDescent="0.35">
      <c r="A236" s="73" t="s">
        <v>68</v>
      </c>
      <c r="B236" s="74" t="s">
        <v>5</v>
      </c>
      <c r="C236" s="74" t="s">
        <v>69</v>
      </c>
      <c r="D236" s="75">
        <v>6290004905</v>
      </c>
    </row>
    <row r="237" spans="1:4" x14ac:dyDescent="0.35">
      <c r="A237" s="77" t="s">
        <v>368</v>
      </c>
      <c r="B237" s="78" t="s">
        <v>5</v>
      </c>
      <c r="C237" s="78" t="s">
        <v>544</v>
      </c>
      <c r="D237" s="79">
        <v>6290000906</v>
      </c>
    </row>
    <row r="238" spans="1:4" x14ac:dyDescent="0.35">
      <c r="A238" s="77" t="s">
        <v>371</v>
      </c>
      <c r="B238" s="78" t="s">
        <v>5</v>
      </c>
      <c r="C238" s="78" t="s">
        <v>545</v>
      </c>
      <c r="D238" s="79">
        <v>6290000907</v>
      </c>
    </row>
    <row r="239" spans="1:4" x14ac:dyDescent="0.35">
      <c r="A239" s="68" t="s">
        <v>546</v>
      </c>
      <c r="B239" s="69" t="s">
        <v>5</v>
      </c>
      <c r="C239" s="80" t="s">
        <v>547</v>
      </c>
      <c r="D239" s="70">
        <v>6290000908</v>
      </c>
    </row>
    <row r="240" spans="1:4" x14ac:dyDescent="0.35">
      <c r="A240" s="71" t="s">
        <v>546</v>
      </c>
      <c r="B240" t="s">
        <v>5</v>
      </c>
      <c r="C240" s="81" t="s">
        <v>548</v>
      </c>
      <c r="D240" s="72">
        <v>6290001908</v>
      </c>
    </row>
    <row r="241" spans="1:4" x14ac:dyDescent="0.35">
      <c r="A241" s="71" t="s">
        <v>546</v>
      </c>
      <c r="B241" t="s">
        <v>5</v>
      </c>
      <c r="C241" s="81" t="s">
        <v>549</v>
      </c>
      <c r="D241" s="72">
        <v>6290002908</v>
      </c>
    </row>
    <row r="242" spans="1:4" x14ac:dyDescent="0.35">
      <c r="A242" s="71" t="s">
        <v>546</v>
      </c>
      <c r="B242" t="s">
        <v>5</v>
      </c>
      <c r="C242" s="81" t="s">
        <v>550</v>
      </c>
      <c r="D242" s="72">
        <v>6290003908</v>
      </c>
    </row>
    <row r="243" spans="1:4" x14ac:dyDescent="0.35">
      <c r="A243" s="71" t="s">
        <v>546</v>
      </c>
      <c r="B243" t="s">
        <v>5</v>
      </c>
      <c r="C243" s="81" t="s">
        <v>551</v>
      </c>
      <c r="D243" s="72">
        <v>6290004908</v>
      </c>
    </row>
    <row r="244" spans="1:4" x14ac:dyDescent="0.35">
      <c r="A244" s="71" t="s">
        <v>546</v>
      </c>
      <c r="B244" t="s">
        <v>5</v>
      </c>
      <c r="C244" s="81" t="s">
        <v>552</v>
      </c>
      <c r="D244" s="72">
        <v>6290005908</v>
      </c>
    </row>
    <row r="245" spans="1:4" x14ac:dyDescent="0.35">
      <c r="A245" s="73" t="s">
        <v>546</v>
      </c>
      <c r="B245" s="74" t="s">
        <v>5</v>
      </c>
      <c r="C245" s="82" t="s">
        <v>553</v>
      </c>
      <c r="D245" s="75">
        <v>6290006908</v>
      </c>
    </row>
  </sheetData>
  <mergeCells count="2">
    <mergeCell ref="A3:D3"/>
    <mergeCell ref="H3:K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7EF66-92AC-4886-AE21-A70A1D34907F}">
  <dimension ref="A1:V295"/>
  <sheetViews>
    <sheetView workbookViewId="0"/>
  </sheetViews>
  <sheetFormatPr baseColWidth="10" defaultColWidth="11.453125" defaultRowHeight="14.5" x14ac:dyDescent="0.35"/>
  <sheetData>
    <row r="1" spans="1:17" x14ac:dyDescent="0.35">
      <c r="A1" t="s">
        <v>122</v>
      </c>
      <c r="B1" t="s">
        <v>166</v>
      </c>
      <c r="C1" t="s">
        <v>316</v>
      </c>
      <c r="D1" t="s">
        <v>285</v>
      </c>
      <c r="E1" t="s">
        <v>332</v>
      </c>
      <c r="F1" t="s">
        <v>337</v>
      </c>
      <c r="G1" t="s">
        <v>342</v>
      </c>
      <c r="H1" t="s">
        <v>355</v>
      </c>
      <c r="I1" t="s">
        <v>200</v>
      </c>
      <c r="J1" t="s">
        <v>364</v>
      </c>
      <c r="K1" t="s">
        <v>52</v>
      </c>
      <c r="L1" t="s">
        <v>4</v>
      </c>
      <c r="M1" t="s">
        <v>197</v>
      </c>
      <c r="N1" t="s">
        <v>68</v>
      </c>
      <c r="O1" t="s">
        <v>368</v>
      </c>
      <c r="P1" t="s">
        <v>371</v>
      </c>
      <c r="Q1" t="s">
        <v>546</v>
      </c>
    </row>
    <row r="2" spans="1:17" x14ac:dyDescent="0.35">
      <c r="A2" t="s">
        <v>285</v>
      </c>
      <c r="B2" t="s">
        <v>5</v>
      </c>
      <c r="C2" t="s">
        <v>289</v>
      </c>
      <c r="D2" t="s">
        <v>167</v>
      </c>
    </row>
    <row r="3" spans="1:17" x14ac:dyDescent="0.35">
      <c r="A3" t="s">
        <v>68</v>
      </c>
      <c r="B3" t="s">
        <v>5</v>
      </c>
    </row>
    <row r="4" spans="1:17" x14ac:dyDescent="0.35">
      <c r="A4" t="s">
        <v>364</v>
      </c>
      <c r="B4" t="s">
        <v>5</v>
      </c>
      <c r="C4" t="s">
        <v>289</v>
      </c>
      <c r="D4" t="s">
        <v>167</v>
      </c>
    </row>
    <row r="5" spans="1:17" x14ac:dyDescent="0.35">
      <c r="A5" t="s">
        <v>52</v>
      </c>
      <c r="B5" t="s">
        <v>289</v>
      </c>
      <c r="C5" t="s">
        <v>5</v>
      </c>
    </row>
    <row r="6" spans="1:17" x14ac:dyDescent="0.35">
      <c r="A6" t="s">
        <v>122</v>
      </c>
      <c r="B6" t="s">
        <v>289</v>
      </c>
      <c r="C6" t="s">
        <v>5</v>
      </c>
    </row>
    <row r="7" spans="1:17" x14ac:dyDescent="0.35">
      <c r="A7" t="s">
        <v>4</v>
      </c>
      <c r="B7" t="s">
        <v>289</v>
      </c>
      <c r="C7" t="s">
        <v>5</v>
      </c>
    </row>
    <row r="8" spans="1:17" x14ac:dyDescent="0.35">
      <c r="A8" t="s">
        <v>546</v>
      </c>
      <c r="B8" t="s">
        <v>5</v>
      </c>
    </row>
    <row r="9" spans="1:17" x14ac:dyDescent="0.35">
      <c r="A9" t="s">
        <v>332</v>
      </c>
      <c r="B9" t="s">
        <v>5</v>
      </c>
      <c r="C9" t="s">
        <v>289</v>
      </c>
      <c r="D9" t="s">
        <v>167</v>
      </c>
    </row>
    <row r="10" spans="1:17" x14ac:dyDescent="0.35">
      <c r="A10" t="s">
        <v>166</v>
      </c>
      <c r="B10" t="s">
        <v>5</v>
      </c>
      <c r="C10" t="s">
        <v>289</v>
      </c>
      <c r="D10" t="s">
        <v>167</v>
      </c>
    </row>
    <row r="11" spans="1:17" x14ac:dyDescent="0.35">
      <c r="A11" t="s">
        <v>342</v>
      </c>
      <c r="B11" t="s">
        <v>5</v>
      </c>
      <c r="C11" t="s">
        <v>289</v>
      </c>
      <c r="D11" t="s">
        <v>167</v>
      </c>
    </row>
    <row r="12" spans="1:17" x14ac:dyDescent="0.35">
      <c r="A12" t="s">
        <v>200</v>
      </c>
      <c r="B12" t="s">
        <v>289</v>
      </c>
      <c r="C12" t="s">
        <v>5</v>
      </c>
    </row>
    <row r="13" spans="1:17" x14ac:dyDescent="0.35">
      <c r="A13" t="s">
        <v>368</v>
      </c>
      <c r="B13" t="s">
        <v>5</v>
      </c>
    </row>
    <row r="14" spans="1:17" x14ac:dyDescent="0.35">
      <c r="A14" t="s">
        <v>197</v>
      </c>
      <c r="B14" t="s">
        <v>289</v>
      </c>
      <c r="C14" t="s">
        <v>5</v>
      </c>
    </row>
    <row r="15" spans="1:17" x14ac:dyDescent="0.35">
      <c r="A15" t="s">
        <v>337</v>
      </c>
      <c r="B15" t="s">
        <v>5</v>
      </c>
      <c r="C15" t="s">
        <v>289</v>
      </c>
      <c r="D15" t="s">
        <v>167</v>
      </c>
    </row>
    <row r="16" spans="1:17" x14ac:dyDescent="0.35">
      <c r="A16" t="s">
        <v>316</v>
      </c>
      <c r="B16" t="s">
        <v>5</v>
      </c>
      <c r="C16" t="s">
        <v>289</v>
      </c>
      <c r="D16" t="s">
        <v>167</v>
      </c>
    </row>
    <row r="17" spans="1:22" x14ac:dyDescent="0.35">
      <c r="A17" t="s">
        <v>355</v>
      </c>
      <c r="B17" t="s">
        <v>5</v>
      </c>
    </row>
    <row r="18" spans="1:22" x14ac:dyDescent="0.35">
      <c r="A18" t="s">
        <v>371</v>
      </c>
      <c r="B18" t="s">
        <v>5</v>
      </c>
    </row>
    <row r="19" spans="1:22" x14ac:dyDescent="0.35">
      <c r="A19" t="s">
        <v>554</v>
      </c>
      <c r="B19" t="s">
        <v>410</v>
      </c>
      <c r="C19" t="s">
        <v>403</v>
      </c>
      <c r="D19" t="s">
        <v>402</v>
      </c>
      <c r="E19" t="s">
        <v>406</v>
      </c>
      <c r="F19" t="s">
        <v>399</v>
      </c>
      <c r="G19" t="s">
        <v>404</v>
      </c>
      <c r="H19" t="s">
        <v>407</v>
      </c>
      <c r="I19" t="s">
        <v>400</v>
      </c>
      <c r="J19" t="s">
        <v>405</v>
      </c>
      <c r="K19" t="s">
        <v>408</v>
      </c>
      <c r="L19" t="s">
        <v>409</v>
      </c>
      <c r="M19" t="s">
        <v>411</v>
      </c>
      <c r="N19" t="s">
        <v>401</v>
      </c>
      <c r="O19" t="s">
        <v>412</v>
      </c>
    </row>
    <row r="20" spans="1:22" x14ac:dyDescent="0.35">
      <c r="A20" t="s">
        <v>555</v>
      </c>
      <c r="B20" t="s">
        <v>398</v>
      </c>
      <c r="C20" t="s">
        <v>396</v>
      </c>
      <c r="D20" t="s">
        <v>397</v>
      </c>
      <c r="E20" t="s">
        <v>395</v>
      </c>
    </row>
    <row r="21" spans="1:22" x14ac:dyDescent="0.35">
      <c r="A21" t="s">
        <v>556</v>
      </c>
      <c r="B21" t="s">
        <v>394</v>
      </c>
      <c r="C21" t="s">
        <v>393</v>
      </c>
    </row>
    <row r="22" spans="1:22" x14ac:dyDescent="0.35">
      <c r="A22" t="s">
        <v>557</v>
      </c>
      <c r="B22" t="s">
        <v>543</v>
      </c>
      <c r="C22" t="s">
        <v>541</v>
      </c>
      <c r="D22" t="s">
        <v>542</v>
      </c>
      <c r="E22" t="s">
        <v>540</v>
      </c>
      <c r="F22" t="s">
        <v>69</v>
      </c>
    </row>
    <row r="23" spans="1:22" x14ac:dyDescent="0.35">
      <c r="A23" t="s">
        <v>558</v>
      </c>
      <c r="B23" t="s">
        <v>509</v>
      </c>
      <c r="C23" t="s">
        <v>499</v>
      </c>
      <c r="D23" t="s">
        <v>508</v>
      </c>
      <c r="E23" t="s">
        <v>505</v>
      </c>
      <c r="F23" t="s">
        <v>506</v>
      </c>
      <c r="G23" t="s">
        <v>504</v>
      </c>
      <c r="H23" t="s">
        <v>498</v>
      </c>
      <c r="I23" t="s">
        <v>501</v>
      </c>
      <c r="J23" t="s">
        <v>507</v>
      </c>
      <c r="K23" t="s">
        <v>503</v>
      </c>
      <c r="L23" t="s">
        <v>510</v>
      </c>
      <c r="M23" t="s">
        <v>500</v>
      </c>
      <c r="N23" t="s">
        <v>511</v>
      </c>
      <c r="O23" t="s">
        <v>512</v>
      </c>
      <c r="P23" t="s">
        <v>502</v>
      </c>
    </row>
    <row r="24" spans="1:22" x14ac:dyDescent="0.35">
      <c r="A24" t="s">
        <v>559</v>
      </c>
      <c r="B24" t="s">
        <v>497</v>
      </c>
      <c r="C24" t="s">
        <v>496</v>
      </c>
    </row>
    <row r="25" spans="1:22" x14ac:dyDescent="0.35">
      <c r="A25" t="s">
        <v>560</v>
      </c>
      <c r="B25" t="s">
        <v>495</v>
      </c>
      <c r="C25" t="s">
        <v>494</v>
      </c>
    </row>
    <row r="26" spans="1:22" x14ac:dyDescent="0.35">
      <c r="A26" t="s">
        <v>561</v>
      </c>
      <c r="B26" t="s">
        <v>514</v>
      </c>
      <c r="C26" t="s">
        <v>513</v>
      </c>
    </row>
    <row r="27" spans="1:22" x14ac:dyDescent="0.35">
      <c r="A27" t="s">
        <v>562</v>
      </c>
      <c r="B27" t="s">
        <v>75</v>
      </c>
      <c r="C27" t="s">
        <v>92</v>
      </c>
      <c r="D27" t="s">
        <v>57</v>
      </c>
      <c r="E27" t="s">
        <v>519</v>
      </c>
      <c r="F27" t="s">
        <v>63</v>
      </c>
      <c r="G27" t="s">
        <v>99</v>
      </c>
      <c r="H27" t="s">
        <v>214</v>
      </c>
      <c r="I27" t="s">
        <v>106</v>
      </c>
      <c r="J27" t="s">
        <v>146</v>
      </c>
      <c r="K27" t="s">
        <v>524</v>
      </c>
      <c r="L27" t="s">
        <v>523</v>
      </c>
      <c r="M27" t="s">
        <v>517</v>
      </c>
      <c r="N27" t="s">
        <v>516</v>
      </c>
      <c r="O27" t="s">
        <v>53</v>
      </c>
      <c r="P27" t="s">
        <v>522</v>
      </c>
      <c r="Q27" t="s">
        <v>521</v>
      </c>
      <c r="R27" t="s">
        <v>515</v>
      </c>
      <c r="S27" t="s">
        <v>520</v>
      </c>
      <c r="T27" t="s">
        <v>518</v>
      </c>
      <c r="U27" t="s">
        <v>86</v>
      </c>
      <c r="V27" t="s">
        <v>83</v>
      </c>
    </row>
    <row r="28" spans="1:22" x14ac:dyDescent="0.35">
      <c r="A28" t="s">
        <v>563</v>
      </c>
      <c r="B28" t="s">
        <v>295</v>
      </c>
      <c r="C28" t="s">
        <v>293</v>
      </c>
      <c r="D28" t="s">
        <v>297</v>
      </c>
    </row>
    <row r="29" spans="1:22" x14ac:dyDescent="0.35">
      <c r="A29" t="s">
        <v>564</v>
      </c>
      <c r="B29" t="s">
        <v>306</v>
      </c>
      <c r="C29" t="s">
        <v>318</v>
      </c>
      <c r="D29" t="s">
        <v>327</v>
      </c>
      <c r="E29" t="s">
        <v>301</v>
      </c>
      <c r="F29" t="s">
        <v>308</v>
      </c>
      <c r="G29" t="s">
        <v>269</v>
      </c>
      <c r="H29" t="s">
        <v>310</v>
      </c>
      <c r="I29" t="s">
        <v>312</v>
      </c>
      <c r="J29" t="s">
        <v>219</v>
      </c>
      <c r="K29" t="s">
        <v>246</v>
      </c>
      <c r="L29" t="s">
        <v>299</v>
      </c>
      <c r="M29" t="s">
        <v>314</v>
      </c>
      <c r="N29" t="s">
        <v>123</v>
      </c>
      <c r="O29" t="s">
        <v>324</v>
      </c>
      <c r="P29" t="s">
        <v>329</v>
      </c>
      <c r="Q29" t="s">
        <v>281</v>
      </c>
      <c r="R29" t="s">
        <v>304</v>
      </c>
      <c r="S29" t="s">
        <v>321</v>
      </c>
    </row>
    <row r="30" spans="1:22" x14ac:dyDescent="0.35">
      <c r="A30" t="s">
        <v>565</v>
      </c>
      <c r="B30" t="s">
        <v>525</v>
      </c>
      <c r="C30" t="s">
        <v>526</v>
      </c>
    </row>
    <row r="31" spans="1:22" x14ac:dyDescent="0.35">
      <c r="A31" t="s">
        <v>566</v>
      </c>
      <c r="B31" t="s">
        <v>174</v>
      </c>
      <c r="C31" t="s">
        <v>61</v>
      </c>
      <c r="D31" t="s">
        <v>527</v>
      </c>
      <c r="E31" t="s">
        <v>77</v>
      </c>
      <c r="F31" t="s">
        <v>6</v>
      </c>
    </row>
    <row r="32" spans="1:22" x14ac:dyDescent="0.35">
      <c r="A32" t="s">
        <v>567</v>
      </c>
      <c r="B32" t="s">
        <v>550</v>
      </c>
      <c r="C32" t="s">
        <v>551</v>
      </c>
      <c r="D32" t="s">
        <v>553</v>
      </c>
      <c r="E32" t="s">
        <v>548</v>
      </c>
      <c r="F32" t="s">
        <v>549</v>
      </c>
      <c r="G32" t="s">
        <v>552</v>
      </c>
      <c r="H32" t="s">
        <v>547</v>
      </c>
    </row>
    <row r="33" spans="1:18" x14ac:dyDescent="0.35">
      <c r="A33" t="s">
        <v>568</v>
      </c>
      <c r="B33" t="s">
        <v>422</v>
      </c>
      <c r="C33" t="s">
        <v>420</v>
      </c>
      <c r="D33" t="s">
        <v>424</v>
      </c>
      <c r="E33" t="s">
        <v>431</v>
      </c>
      <c r="F33" t="s">
        <v>426</v>
      </c>
      <c r="G33" t="s">
        <v>421</v>
      </c>
      <c r="H33" t="s">
        <v>425</v>
      </c>
      <c r="I33" t="s">
        <v>419</v>
      </c>
      <c r="J33" t="s">
        <v>423</v>
      </c>
      <c r="K33" t="s">
        <v>429</v>
      </c>
      <c r="L33" t="s">
        <v>430</v>
      </c>
      <c r="M33" t="s">
        <v>432</v>
      </c>
      <c r="N33" t="s">
        <v>427</v>
      </c>
      <c r="O33" t="s">
        <v>428</v>
      </c>
    </row>
    <row r="34" spans="1:18" x14ac:dyDescent="0.35">
      <c r="A34" t="s">
        <v>569</v>
      </c>
      <c r="B34" t="s">
        <v>416</v>
      </c>
      <c r="C34" t="s">
        <v>415</v>
      </c>
      <c r="D34" t="s">
        <v>417</v>
      </c>
      <c r="E34" t="s">
        <v>418</v>
      </c>
    </row>
    <row r="35" spans="1:18" x14ac:dyDescent="0.35">
      <c r="A35" t="s">
        <v>570</v>
      </c>
      <c r="B35" t="s">
        <v>413</v>
      </c>
      <c r="C35" t="s">
        <v>414</v>
      </c>
    </row>
    <row r="36" spans="1:18" x14ac:dyDescent="0.35">
      <c r="A36" t="s">
        <v>571</v>
      </c>
      <c r="B36" t="s">
        <v>350</v>
      </c>
      <c r="C36" t="s">
        <v>352</v>
      </c>
      <c r="D36" t="s">
        <v>357</v>
      </c>
      <c r="E36" t="s">
        <v>359</v>
      </c>
      <c r="F36" t="s">
        <v>346</v>
      </c>
      <c r="G36" t="s">
        <v>354</v>
      </c>
      <c r="H36" t="s">
        <v>361</v>
      </c>
      <c r="I36" t="s">
        <v>348</v>
      </c>
      <c r="J36" t="s">
        <v>344</v>
      </c>
      <c r="K36" t="s">
        <v>363</v>
      </c>
      <c r="L36" t="s">
        <v>366</v>
      </c>
      <c r="M36" t="s">
        <v>192</v>
      </c>
      <c r="N36" t="s">
        <v>183</v>
      </c>
      <c r="O36" t="s">
        <v>370</v>
      </c>
    </row>
    <row r="37" spans="1:18" x14ac:dyDescent="0.35">
      <c r="A37" t="s">
        <v>572</v>
      </c>
      <c r="B37" t="s">
        <v>334</v>
      </c>
      <c r="C37" t="s">
        <v>336</v>
      </c>
      <c r="D37" t="s">
        <v>339</v>
      </c>
      <c r="E37" t="s">
        <v>341</v>
      </c>
    </row>
    <row r="38" spans="1:18" x14ac:dyDescent="0.35">
      <c r="A38" t="s">
        <v>573</v>
      </c>
      <c r="B38" t="s">
        <v>238</v>
      </c>
      <c r="C38" t="s">
        <v>168</v>
      </c>
    </row>
    <row r="39" spans="1:18" x14ac:dyDescent="0.35">
      <c r="A39" t="s">
        <v>574</v>
      </c>
      <c r="B39" t="s">
        <v>471</v>
      </c>
      <c r="C39" t="s">
        <v>462</v>
      </c>
      <c r="D39" t="s">
        <v>459</v>
      </c>
      <c r="E39" t="s">
        <v>470</v>
      </c>
      <c r="F39" t="s">
        <v>461</v>
      </c>
      <c r="G39" t="s">
        <v>469</v>
      </c>
      <c r="H39" t="s">
        <v>472</v>
      </c>
      <c r="I39" t="s">
        <v>466</v>
      </c>
      <c r="J39" t="s">
        <v>467</v>
      </c>
      <c r="K39" t="s">
        <v>473</v>
      </c>
      <c r="L39" t="s">
        <v>474</v>
      </c>
      <c r="M39" t="s">
        <v>464</v>
      </c>
      <c r="N39" t="s">
        <v>460</v>
      </c>
      <c r="O39" t="s">
        <v>463</v>
      </c>
      <c r="P39" t="s">
        <v>465</v>
      </c>
      <c r="Q39" t="s">
        <v>468</v>
      </c>
    </row>
    <row r="40" spans="1:18" x14ac:dyDescent="0.35">
      <c r="A40" t="s">
        <v>575</v>
      </c>
      <c r="B40" t="s">
        <v>458</v>
      </c>
      <c r="C40" t="s">
        <v>457</v>
      </c>
      <c r="D40" t="s">
        <v>456</v>
      </c>
      <c r="E40" t="s">
        <v>455</v>
      </c>
    </row>
    <row r="41" spans="1:18" x14ac:dyDescent="0.35">
      <c r="A41" t="s">
        <v>576</v>
      </c>
      <c r="B41" t="s">
        <v>454</v>
      </c>
      <c r="C41" t="s">
        <v>453</v>
      </c>
    </row>
    <row r="42" spans="1:18" x14ac:dyDescent="0.35">
      <c r="A42" t="s">
        <v>577</v>
      </c>
      <c r="B42" t="s">
        <v>477</v>
      </c>
      <c r="C42" t="s">
        <v>476</v>
      </c>
    </row>
    <row r="43" spans="1:18" x14ac:dyDescent="0.35">
      <c r="A43" t="s">
        <v>578</v>
      </c>
      <c r="B43" t="s">
        <v>492</v>
      </c>
      <c r="C43" t="s">
        <v>485</v>
      </c>
      <c r="D43" t="s">
        <v>490</v>
      </c>
      <c r="E43" t="s">
        <v>486</v>
      </c>
      <c r="F43" t="s">
        <v>482</v>
      </c>
      <c r="G43" t="s">
        <v>483</v>
      </c>
      <c r="H43" t="s">
        <v>489</v>
      </c>
      <c r="I43" t="s">
        <v>484</v>
      </c>
      <c r="J43" t="s">
        <v>493</v>
      </c>
      <c r="K43" t="s">
        <v>479</v>
      </c>
      <c r="L43" t="s">
        <v>481</v>
      </c>
      <c r="M43" t="s">
        <v>478</v>
      </c>
      <c r="N43" t="s">
        <v>488</v>
      </c>
      <c r="O43" t="s">
        <v>201</v>
      </c>
      <c r="P43" t="s">
        <v>491</v>
      </c>
      <c r="Q43" t="s">
        <v>487</v>
      </c>
      <c r="R43" t="s">
        <v>480</v>
      </c>
    </row>
    <row r="44" spans="1:18" x14ac:dyDescent="0.35">
      <c r="A44" t="s">
        <v>579</v>
      </c>
      <c r="B44" t="s">
        <v>544</v>
      </c>
    </row>
    <row r="45" spans="1:18" x14ac:dyDescent="0.35">
      <c r="A45" t="s">
        <v>580</v>
      </c>
      <c r="B45" t="s">
        <v>529</v>
      </c>
      <c r="C45" t="s">
        <v>528</v>
      </c>
    </row>
    <row r="46" spans="1:18" x14ac:dyDescent="0.35">
      <c r="A46" t="s">
        <v>581</v>
      </c>
      <c r="B46" t="s">
        <v>536</v>
      </c>
      <c r="C46" t="s">
        <v>538</v>
      </c>
      <c r="D46" t="s">
        <v>530</v>
      </c>
      <c r="E46" t="s">
        <v>533</v>
      </c>
      <c r="F46" t="s">
        <v>532</v>
      </c>
      <c r="G46" t="s">
        <v>535</v>
      </c>
      <c r="H46" t="s">
        <v>537</v>
      </c>
      <c r="I46" t="s">
        <v>198</v>
      </c>
      <c r="J46" t="s">
        <v>531</v>
      </c>
      <c r="K46" t="s">
        <v>263</v>
      </c>
      <c r="L46" t="s">
        <v>534</v>
      </c>
      <c r="M46" t="s">
        <v>539</v>
      </c>
    </row>
    <row r="47" spans="1:18" x14ac:dyDescent="0.35">
      <c r="A47" t="s">
        <v>582</v>
      </c>
      <c r="B47" t="s">
        <v>443</v>
      </c>
      <c r="C47" t="s">
        <v>451</v>
      </c>
      <c r="D47" t="s">
        <v>441</v>
      </c>
      <c r="E47" t="s">
        <v>442</v>
      </c>
      <c r="F47" t="s">
        <v>450</v>
      </c>
      <c r="G47" t="s">
        <v>444</v>
      </c>
      <c r="H47" t="s">
        <v>440</v>
      </c>
      <c r="I47" t="s">
        <v>447</v>
      </c>
      <c r="J47" t="s">
        <v>452</v>
      </c>
      <c r="K47" t="s">
        <v>439</v>
      </c>
      <c r="L47" t="s">
        <v>445</v>
      </c>
      <c r="M47" t="s">
        <v>446</v>
      </c>
      <c r="N47" t="s">
        <v>448</v>
      </c>
      <c r="O47" t="s">
        <v>449</v>
      </c>
    </row>
    <row r="48" spans="1:18" x14ac:dyDescent="0.35">
      <c r="A48" t="s">
        <v>583</v>
      </c>
      <c r="B48" t="s">
        <v>435</v>
      </c>
      <c r="C48" t="s">
        <v>438</v>
      </c>
      <c r="D48" t="s">
        <v>437</v>
      </c>
      <c r="E48" t="s">
        <v>436</v>
      </c>
    </row>
    <row r="49" spans="1:15" x14ac:dyDescent="0.35">
      <c r="A49" t="s">
        <v>584</v>
      </c>
      <c r="B49" t="s">
        <v>433</v>
      </c>
      <c r="C49" t="s">
        <v>434</v>
      </c>
    </row>
    <row r="50" spans="1:15" x14ac:dyDescent="0.35">
      <c r="A50" t="s">
        <v>585</v>
      </c>
      <c r="B50" t="s">
        <v>383</v>
      </c>
      <c r="C50" t="s">
        <v>392</v>
      </c>
      <c r="D50" t="s">
        <v>379</v>
      </c>
      <c r="E50" t="s">
        <v>380</v>
      </c>
      <c r="F50" t="s">
        <v>387</v>
      </c>
      <c r="G50" t="s">
        <v>386</v>
      </c>
      <c r="H50" t="s">
        <v>390</v>
      </c>
      <c r="I50" t="s">
        <v>382</v>
      </c>
      <c r="J50" t="s">
        <v>389</v>
      </c>
      <c r="K50" t="s">
        <v>388</v>
      </c>
      <c r="L50" t="s">
        <v>384</v>
      </c>
      <c r="M50" t="s">
        <v>381</v>
      </c>
      <c r="N50" t="s">
        <v>385</v>
      </c>
      <c r="O50" t="s">
        <v>391</v>
      </c>
    </row>
    <row r="51" spans="1:15" x14ac:dyDescent="0.35">
      <c r="A51" t="s">
        <v>586</v>
      </c>
      <c r="B51" t="s">
        <v>375</v>
      </c>
      <c r="C51" t="s">
        <v>377</v>
      </c>
      <c r="D51" t="s">
        <v>378</v>
      </c>
      <c r="E51" t="s">
        <v>376</v>
      </c>
    </row>
    <row r="52" spans="1:15" x14ac:dyDescent="0.35">
      <c r="A52" t="s">
        <v>587</v>
      </c>
      <c r="B52" t="s">
        <v>373</v>
      </c>
      <c r="C52" t="s">
        <v>374</v>
      </c>
    </row>
    <row r="53" spans="1:15" x14ac:dyDescent="0.35">
      <c r="A53" t="s">
        <v>588</v>
      </c>
      <c r="B53" t="s">
        <v>475</v>
      </c>
    </row>
    <row r="54" spans="1:15" x14ac:dyDescent="0.35">
      <c r="A54" t="s">
        <v>589</v>
      </c>
      <c r="B54" t="s">
        <v>545</v>
      </c>
    </row>
    <row r="55" spans="1:15" x14ac:dyDescent="0.35">
      <c r="A55" t="s">
        <v>590</v>
      </c>
      <c r="B55">
        <v>6294011400</v>
      </c>
    </row>
    <row r="56" spans="1:15" x14ac:dyDescent="0.35">
      <c r="A56" t="s">
        <v>591</v>
      </c>
      <c r="B56">
        <v>6294004400</v>
      </c>
    </row>
    <row r="57" spans="1:15" x14ac:dyDescent="0.35">
      <c r="A57" t="s">
        <v>592</v>
      </c>
      <c r="B57">
        <v>6294003400</v>
      </c>
    </row>
    <row r="58" spans="1:15" x14ac:dyDescent="0.35">
      <c r="A58" t="s">
        <v>593</v>
      </c>
      <c r="B58">
        <v>6294007400</v>
      </c>
    </row>
    <row r="59" spans="1:15" x14ac:dyDescent="0.35">
      <c r="A59" t="s">
        <v>594</v>
      </c>
      <c r="B59">
        <v>6294000400</v>
      </c>
    </row>
    <row r="60" spans="1:15" x14ac:dyDescent="0.35">
      <c r="A60" t="s">
        <v>595</v>
      </c>
      <c r="B60">
        <v>6294005400</v>
      </c>
    </row>
    <row r="61" spans="1:15" x14ac:dyDescent="0.35">
      <c r="A61" t="s">
        <v>596</v>
      </c>
      <c r="B61">
        <v>6294008400</v>
      </c>
    </row>
    <row r="62" spans="1:15" x14ac:dyDescent="0.35">
      <c r="A62" t="s">
        <v>597</v>
      </c>
      <c r="B62">
        <v>6294001400</v>
      </c>
    </row>
    <row r="63" spans="1:15" x14ac:dyDescent="0.35">
      <c r="A63" t="s">
        <v>598</v>
      </c>
      <c r="B63">
        <v>6294006400</v>
      </c>
    </row>
    <row r="64" spans="1:15" x14ac:dyDescent="0.35">
      <c r="A64" t="s">
        <v>599</v>
      </c>
      <c r="B64">
        <v>6294009400</v>
      </c>
    </row>
    <row r="65" spans="1:2" x14ac:dyDescent="0.35">
      <c r="A65" t="s">
        <v>600</v>
      </c>
      <c r="B65">
        <v>6294010400</v>
      </c>
    </row>
    <row r="66" spans="1:2" x14ac:dyDescent="0.35">
      <c r="A66" t="s">
        <v>601</v>
      </c>
      <c r="B66">
        <v>6294012400</v>
      </c>
    </row>
    <row r="67" spans="1:2" x14ac:dyDescent="0.35">
      <c r="A67" t="s">
        <v>602</v>
      </c>
      <c r="B67">
        <v>6294002400</v>
      </c>
    </row>
    <row r="68" spans="1:2" x14ac:dyDescent="0.35">
      <c r="A68" t="s">
        <v>603</v>
      </c>
      <c r="B68">
        <v>6294013400</v>
      </c>
    </row>
    <row r="69" spans="1:2" x14ac:dyDescent="0.35">
      <c r="A69" t="s">
        <v>604</v>
      </c>
      <c r="B69">
        <v>6424001400</v>
      </c>
    </row>
    <row r="70" spans="1:2" x14ac:dyDescent="0.35">
      <c r="A70" t="s">
        <v>605</v>
      </c>
      <c r="B70">
        <v>6404001400</v>
      </c>
    </row>
    <row r="71" spans="1:2" x14ac:dyDescent="0.35">
      <c r="A71" t="s">
        <v>606</v>
      </c>
      <c r="B71">
        <v>6424000400</v>
      </c>
    </row>
    <row r="72" spans="1:2" x14ac:dyDescent="0.35">
      <c r="A72" t="s">
        <v>607</v>
      </c>
      <c r="B72">
        <v>6404000400</v>
      </c>
    </row>
    <row r="73" spans="1:2" x14ac:dyDescent="0.35">
      <c r="A73" t="s">
        <v>608</v>
      </c>
      <c r="B73">
        <v>6004001400</v>
      </c>
    </row>
    <row r="74" spans="1:2" x14ac:dyDescent="0.35">
      <c r="A74" t="s">
        <v>609</v>
      </c>
      <c r="B74">
        <v>6004000400</v>
      </c>
    </row>
    <row r="75" spans="1:2" x14ac:dyDescent="0.35">
      <c r="A75" t="s">
        <v>610</v>
      </c>
      <c r="B75">
        <v>6290003905</v>
      </c>
    </row>
    <row r="76" spans="1:2" x14ac:dyDescent="0.35">
      <c r="A76" t="s">
        <v>611</v>
      </c>
      <c r="B76">
        <v>6290001905</v>
      </c>
    </row>
    <row r="77" spans="1:2" x14ac:dyDescent="0.35">
      <c r="A77" t="s">
        <v>612</v>
      </c>
      <c r="B77">
        <v>6290002905</v>
      </c>
    </row>
    <row r="78" spans="1:2" x14ac:dyDescent="0.35">
      <c r="A78" t="s">
        <v>613</v>
      </c>
      <c r="B78">
        <v>6290000905</v>
      </c>
    </row>
    <row r="79" spans="1:2" x14ac:dyDescent="0.35">
      <c r="A79" t="s">
        <v>614</v>
      </c>
      <c r="B79">
        <v>6290004905</v>
      </c>
    </row>
    <row r="80" spans="1:2" x14ac:dyDescent="0.35">
      <c r="A80" t="s">
        <v>615</v>
      </c>
      <c r="B80">
        <v>6290011901</v>
      </c>
    </row>
    <row r="81" spans="1:2" x14ac:dyDescent="0.35">
      <c r="A81" t="s">
        <v>616</v>
      </c>
      <c r="B81">
        <v>6290001901</v>
      </c>
    </row>
    <row r="82" spans="1:2" x14ac:dyDescent="0.35">
      <c r="A82" t="s">
        <v>617</v>
      </c>
      <c r="B82">
        <v>6290010901</v>
      </c>
    </row>
    <row r="83" spans="1:2" x14ac:dyDescent="0.35">
      <c r="A83" t="s">
        <v>618</v>
      </c>
      <c r="B83">
        <v>6290007901</v>
      </c>
    </row>
    <row r="84" spans="1:2" x14ac:dyDescent="0.35">
      <c r="A84" t="s">
        <v>619</v>
      </c>
      <c r="B84">
        <v>6290008901</v>
      </c>
    </row>
    <row r="85" spans="1:2" x14ac:dyDescent="0.35">
      <c r="A85" t="s">
        <v>620</v>
      </c>
      <c r="B85">
        <v>6290006901</v>
      </c>
    </row>
    <row r="86" spans="1:2" x14ac:dyDescent="0.35">
      <c r="A86" t="s">
        <v>621</v>
      </c>
      <c r="B86">
        <v>6290000901</v>
      </c>
    </row>
    <row r="87" spans="1:2" x14ac:dyDescent="0.35">
      <c r="A87" t="s">
        <v>622</v>
      </c>
      <c r="B87">
        <v>6290003901</v>
      </c>
    </row>
    <row r="88" spans="1:2" x14ac:dyDescent="0.35">
      <c r="A88" t="s">
        <v>623</v>
      </c>
      <c r="B88">
        <v>6290009901</v>
      </c>
    </row>
    <row r="89" spans="1:2" x14ac:dyDescent="0.35">
      <c r="A89" t="s">
        <v>624</v>
      </c>
      <c r="B89">
        <v>6290005901</v>
      </c>
    </row>
    <row r="90" spans="1:2" x14ac:dyDescent="0.35">
      <c r="A90" t="s">
        <v>625</v>
      </c>
      <c r="B90">
        <v>6290012901</v>
      </c>
    </row>
    <row r="91" spans="1:2" x14ac:dyDescent="0.35">
      <c r="A91" t="s">
        <v>626</v>
      </c>
      <c r="B91">
        <v>6290002901</v>
      </c>
    </row>
    <row r="92" spans="1:2" x14ac:dyDescent="0.35">
      <c r="A92" t="s">
        <v>627</v>
      </c>
      <c r="B92">
        <v>6290013901</v>
      </c>
    </row>
    <row r="93" spans="1:2" x14ac:dyDescent="0.35">
      <c r="A93" t="s">
        <v>628</v>
      </c>
      <c r="B93">
        <v>6290014901</v>
      </c>
    </row>
    <row r="94" spans="1:2" x14ac:dyDescent="0.35">
      <c r="A94" t="s">
        <v>629</v>
      </c>
      <c r="B94">
        <v>6290004901</v>
      </c>
    </row>
    <row r="95" spans="1:2" x14ac:dyDescent="0.35">
      <c r="A95" t="s">
        <v>630</v>
      </c>
      <c r="B95">
        <v>6420000901</v>
      </c>
    </row>
    <row r="96" spans="1:2" x14ac:dyDescent="0.35">
      <c r="A96" t="s">
        <v>631</v>
      </c>
      <c r="B96">
        <v>6400000901</v>
      </c>
    </row>
    <row r="97" spans="1:2" x14ac:dyDescent="0.35">
      <c r="A97" t="s">
        <v>632</v>
      </c>
      <c r="B97">
        <v>6001001901</v>
      </c>
    </row>
    <row r="98" spans="1:2" x14ac:dyDescent="0.35">
      <c r="A98" t="s">
        <v>633</v>
      </c>
      <c r="B98">
        <v>6001000901</v>
      </c>
    </row>
    <row r="99" spans="1:2" x14ac:dyDescent="0.35">
      <c r="A99" t="s">
        <v>634</v>
      </c>
      <c r="B99">
        <v>6420000902</v>
      </c>
    </row>
    <row r="100" spans="1:2" x14ac:dyDescent="0.35">
      <c r="A100" t="s">
        <v>635</v>
      </c>
      <c r="B100">
        <v>6400000902</v>
      </c>
    </row>
    <row r="101" spans="1:2" x14ac:dyDescent="0.35">
      <c r="A101" t="s">
        <v>636</v>
      </c>
      <c r="B101">
        <v>6290000902</v>
      </c>
    </row>
    <row r="102" spans="1:2" x14ac:dyDescent="0.35">
      <c r="A102" t="s">
        <v>637</v>
      </c>
      <c r="B102">
        <v>6290005902</v>
      </c>
    </row>
    <row r="103" spans="1:2" x14ac:dyDescent="0.35">
      <c r="A103" t="s">
        <v>638</v>
      </c>
      <c r="B103">
        <v>6290020902</v>
      </c>
    </row>
    <row r="104" spans="1:2" x14ac:dyDescent="0.35">
      <c r="A104" t="s">
        <v>639</v>
      </c>
      <c r="B104">
        <v>6290010902</v>
      </c>
    </row>
    <row r="105" spans="1:2" x14ac:dyDescent="0.35">
      <c r="A105" t="s">
        <v>640</v>
      </c>
      <c r="B105">
        <v>6290008902</v>
      </c>
    </row>
    <row r="106" spans="1:2" x14ac:dyDescent="0.35">
      <c r="A106" t="s">
        <v>641</v>
      </c>
      <c r="B106">
        <v>6290018902</v>
      </c>
    </row>
    <row r="107" spans="1:2" x14ac:dyDescent="0.35">
      <c r="A107" t="s">
        <v>642</v>
      </c>
      <c r="B107">
        <v>6290003902</v>
      </c>
    </row>
    <row r="108" spans="1:2" x14ac:dyDescent="0.35">
      <c r="A108" t="s">
        <v>643</v>
      </c>
      <c r="B108">
        <v>6290019902</v>
      </c>
    </row>
    <row r="109" spans="1:2" x14ac:dyDescent="0.35">
      <c r="A109" t="s">
        <v>644</v>
      </c>
      <c r="B109">
        <v>6290007902</v>
      </c>
    </row>
    <row r="110" spans="1:2" x14ac:dyDescent="0.35">
      <c r="A110" t="s">
        <v>645</v>
      </c>
      <c r="B110">
        <v>6290017902</v>
      </c>
    </row>
    <row r="111" spans="1:2" x14ac:dyDescent="0.35">
      <c r="A111" t="s">
        <v>646</v>
      </c>
      <c r="B111">
        <v>6290015902</v>
      </c>
    </row>
    <row r="112" spans="1:2" x14ac:dyDescent="0.35">
      <c r="A112" t="s">
        <v>647</v>
      </c>
      <c r="B112">
        <v>6290006902</v>
      </c>
    </row>
    <row r="113" spans="1:2" x14ac:dyDescent="0.35">
      <c r="A113" t="s">
        <v>648</v>
      </c>
      <c r="B113">
        <v>6290004902</v>
      </c>
    </row>
    <row r="114" spans="1:2" x14ac:dyDescent="0.35">
      <c r="A114" t="s">
        <v>649</v>
      </c>
      <c r="B114">
        <v>6290016902</v>
      </c>
    </row>
    <row r="115" spans="1:2" x14ac:dyDescent="0.35">
      <c r="A115" t="s">
        <v>650</v>
      </c>
      <c r="B115">
        <v>6290014902</v>
      </c>
    </row>
    <row r="116" spans="1:2" x14ac:dyDescent="0.35">
      <c r="A116" t="s">
        <v>651</v>
      </c>
      <c r="B116">
        <v>6290013902</v>
      </c>
    </row>
    <row r="117" spans="1:2" x14ac:dyDescent="0.35">
      <c r="A117" t="s">
        <v>652</v>
      </c>
      <c r="B117">
        <v>6290002902</v>
      </c>
    </row>
    <row r="118" spans="1:2" x14ac:dyDescent="0.35">
      <c r="A118" t="s">
        <v>653</v>
      </c>
      <c r="B118">
        <v>6290012902</v>
      </c>
    </row>
    <row r="119" spans="1:2" x14ac:dyDescent="0.35">
      <c r="A119" t="s">
        <v>654</v>
      </c>
      <c r="B119">
        <v>6290009902</v>
      </c>
    </row>
    <row r="120" spans="1:2" x14ac:dyDescent="0.35">
      <c r="A120" t="s">
        <v>655</v>
      </c>
      <c r="B120">
        <v>6290011902</v>
      </c>
    </row>
    <row r="121" spans="1:2" x14ac:dyDescent="0.35">
      <c r="A121" t="s">
        <v>656</v>
      </c>
      <c r="B121">
        <v>6290001902</v>
      </c>
    </row>
    <row r="122" spans="1:2" x14ac:dyDescent="0.35">
      <c r="A122" t="s">
        <v>657</v>
      </c>
      <c r="B122">
        <v>6421000100</v>
      </c>
    </row>
    <row r="123" spans="1:2" x14ac:dyDescent="0.35">
      <c r="A123" t="s">
        <v>658</v>
      </c>
      <c r="B123">
        <v>6401002100</v>
      </c>
    </row>
    <row r="124" spans="1:2" x14ac:dyDescent="0.35">
      <c r="A124" t="s">
        <v>659</v>
      </c>
      <c r="B124">
        <v>6421002100</v>
      </c>
    </row>
    <row r="125" spans="1:2" x14ac:dyDescent="0.35">
      <c r="A125" t="s">
        <v>660</v>
      </c>
      <c r="B125">
        <v>6291005100</v>
      </c>
    </row>
    <row r="126" spans="1:2" x14ac:dyDescent="0.35">
      <c r="A126" t="s">
        <v>661</v>
      </c>
      <c r="B126">
        <v>6291020100</v>
      </c>
    </row>
    <row r="127" spans="1:2" x14ac:dyDescent="0.35">
      <c r="A127" t="s">
        <v>662</v>
      </c>
      <c r="B127">
        <v>6291080100</v>
      </c>
    </row>
    <row r="128" spans="1:2" x14ac:dyDescent="0.35">
      <c r="A128" t="s">
        <v>663</v>
      </c>
      <c r="B128">
        <v>6291002100</v>
      </c>
    </row>
    <row r="129" spans="1:2" x14ac:dyDescent="0.35">
      <c r="A129" t="s">
        <v>664</v>
      </c>
      <c r="B129">
        <v>6291006100</v>
      </c>
    </row>
    <row r="130" spans="1:2" x14ac:dyDescent="0.35">
      <c r="A130" t="s">
        <v>665</v>
      </c>
      <c r="B130">
        <v>6291050100</v>
      </c>
    </row>
    <row r="131" spans="1:2" x14ac:dyDescent="0.35">
      <c r="A131" t="s">
        <v>666</v>
      </c>
      <c r="B131">
        <v>6291007100</v>
      </c>
    </row>
    <row r="132" spans="1:2" x14ac:dyDescent="0.35">
      <c r="A132" t="s">
        <v>667</v>
      </c>
      <c r="B132">
        <v>6291008100</v>
      </c>
    </row>
    <row r="133" spans="1:2" x14ac:dyDescent="0.35">
      <c r="A133" t="s">
        <v>668</v>
      </c>
      <c r="B133">
        <v>6291070100</v>
      </c>
    </row>
    <row r="134" spans="1:2" x14ac:dyDescent="0.35">
      <c r="A134" t="s">
        <v>669</v>
      </c>
      <c r="B134">
        <v>6291010100</v>
      </c>
    </row>
    <row r="135" spans="1:2" x14ac:dyDescent="0.35">
      <c r="A135" t="s">
        <v>670</v>
      </c>
      <c r="B135">
        <v>6291000100</v>
      </c>
    </row>
    <row r="136" spans="1:2" x14ac:dyDescent="0.35">
      <c r="A136" t="s">
        <v>671</v>
      </c>
      <c r="B136">
        <v>6291009100</v>
      </c>
    </row>
    <row r="137" spans="1:2" x14ac:dyDescent="0.35">
      <c r="A137" t="s">
        <v>672</v>
      </c>
      <c r="B137">
        <v>6291030100</v>
      </c>
    </row>
    <row r="138" spans="1:2" x14ac:dyDescent="0.35">
      <c r="A138" t="s">
        <v>673</v>
      </c>
      <c r="B138">
        <v>6291060100</v>
      </c>
    </row>
    <row r="139" spans="1:2" x14ac:dyDescent="0.35">
      <c r="A139" t="s">
        <v>674</v>
      </c>
      <c r="B139">
        <v>6291090100</v>
      </c>
    </row>
    <row r="140" spans="1:2" x14ac:dyDescent="0.35">
      <c r="A140" t="s">
        <v>675</v>
      </c>
      <c r="B140">
        <v>6291003100</v>
      </c>
    </row>
    <row r="141" spans="1:2" x14ac:dyDescent="0.35">
      <c r="A141" t="s">
        <v>676</v>
      </c>
      <c r="B141">
        <v>6291004100</v>
      </c>
    </row>
    <row r="142" spans="1:2" x14ac:dyDescent="0.35">
      <c r="A142" t="s">
        <v>677</v>
      </c>
      <c r="B142">
        <v>6291040100</v>
      </c>
    </row>
    <row r="143" spans="1:2" x14ac:dyDescent="0.35">
      <c r="A143" t="s">
        <v>678</v>
      </c>
      <c r="B143">
        <v>6400000903</v>
      </c>
    </row>
    <row r="144" spans="1:2" x14ac:dyDescent="0.35">
      <c r="A144" t="s">
        <v>679</v>
      </c>
      <c r="B144">
        <v>6420000903</v>
      </c>
    </row>
    <row r="145" spans="1:2" x14ac:dyDescent="0.35">
      <c r="A145" t="s">
        <v>680</v>
      </c>
      <c r="B145">
        <v>6290003903</v>
      </c>
    </row>
    <row r="146" spans="1:2" x14ac:dyDescent="0.35">
      <c r="A146" t="s">
        <v>681</v>
      </c>
      <c r="B146">
        <v>6290000903</v>
      </c>
    </row>
    <row r="147" spans="1:2" x14ac:dyDescent="0.35">
      <c r="A147" t="s">
        <v>682</v>
      </c>
      <c r="B147">
        <v>6290001903</v>
      </c>
    </row>
    <row r="148" spans="1:2" x14ac:dyDescent="0.35">
      <c r="A148" t="s">
        <v>683</v>
      </c>
      <c r="B148">
        <v>6290004903</v>
      </c>
    </row>
    <row r="149" spans="1:2" x14ac:dyDescent="0.35">
      <c r="A149" t="s">
        <v>684</v>
      </c>
      <c r="B149">
        <v>6290002903</v>
      </c>
    </row>
    <row r="150" spans="1:2" x14ac:dyDescent="0.35">
      <c r="A150" t="s">
        <v>685</v>
      </c>
      <c r="B150">
        <v>6290003908</v>
      </c>
    </row>
    <row r="151" spans="1:2" x14ac:dyDescent="0.35">
      <c r="A151" t="s">
        <v>686</v>
      </c>
      <c r="B151">
        <v>6290004908</v>
      </c>
    </row>
    <row r="152" spans="1:2" x14ac:dyDescent="0.35">
      <c r="A152" t="s">
        <v>687</v>
      </c>
      <c r="B152">
        <v>6290006908</v>
      </c>
    </row>
    <row r="153" spans="1:2" x14ac:dyDescent="0.35">
      <c r="A153" t="s">
        <v>688</v>
      </c>
      <c r="B153">
        <v>6290001908</v>
      </c>
    </row>
    <row r="154" spans="1:2" x14ac:dyDescent="0.35">
      <c r="A154" t="s">
        <v>689</v>
      </c>
      <c r="B154">
        <v>6290002908</v>
      </c>
    </row>
    <row r="155" spans="1:2" x14ac:dyDescent="0.35">
      <c r="A155" t="s">
        <v>690</v>
      </c>
      <c r="B155">
        <v>6290005908</v>
      </c>
    </row>
    <row r="156" spans="1:2" x14ac:dyDescent="0.35">
      <c r="A156" t="s">
        <v>691</v>
      </c>
      <c r="B156">
        <v>6290000908</v>
      </c>
    </row>
    <row r="157" spans="1:2" x14ac:dyDescent="0.35">
      <c r="A157" t="s">
        <v>692</v>
      </c>
      <c r="B157">
        <v>6295003500</v>
      </c>
    </row>
    <row r="158" spans="1:2" x14ac:dyDescent="0.35">
      <c r="A158" t="s">
        <v>693</v>
      </c>
      <c r="B158">
        <v>6295001500</v>
      </c>
    </row>
    <row r="159" spans="1:2" x14ac:dyDescent="0.35">
      <c r="A159" t="s">
        <v>694</v>
      </c>
      <c r="B159">
        <v>6295005500</v>
      </c>
    </row>
    <row r="160" spans="1:2" x14ac:dyDescent="0.35">
      <c r="A160" t="s">
        <v>695</v>
      </c>
      <c r="B160">
        <v>6295012500</v>
      </c>
    </row>
    <row r="161" spans="1:2" x14ac:dyDescent="0.35">
      <c r="A161" t="s">
        <v>696</v>
      </c>
      <c r="B161">
        <v>6295007500</v>
      </c>
    </row>
    <row r="162" spans="1:2" x14ac:dyDescent="0.35">
      <c r="A162" t="s">
        <v>697</v>
      </c>
      <c r="B162">
        <v>6295002500</v>
      </c>
    </row>
    <row r="163" spans="1:2" x14ac:dyDescent="0.35">
      <c r="A163" t="s">
        <v>698</v>
      </c>
      <c r="B163">
        <v>6295006500</v>
      </c>
    </row>
    <row r="164" spans="1:2" x14ac:dyDescent="0.35">
      <c r="A164" t="s">
        <v>699</v>
      </c>
      <c r="B164">
        <v>6295000500</v>
      </c>
    </row>
    <row r="165" spans="1:2" x14ac:dyDescent="0.35">
      <c r="A165" t="s">
        <v>700</v>
      </c>
      <c r="B165">
        <v>6295004500</v>
      </c>
    </row>
    <row r="166" spans="1:2" x14ac:dyDescent="0.35">
      <c r="A166" t="s">
        <v>701</v>
      </c>
      <c r="B166">
        <v>6295010500</v>
      </c>
    </row>
    <row r="167" spans="1:2" x14ac:dyDescent="0.35">
      <c r="A167" t="s">
        <v>702</v>
      </c>
      <c r="B167">
        <v>6295011500</v>
      </c>
    </row>
    <row r="168" spans="1:2" x14ac:dyDescent="0.35">
      <c r="A168" t="s">
        <v>703</v>
      </c>
      <c r="B168">
        <v>6295013500</v>
      </c>
    </row>
    <row r="169" spans="1:2" x14ac:dyDescent="0.35">
      <c r="A169" t="s">
        <v>704</v>
      </c>
      <c r="B169">
        <v>6295008500</v>
      </c>
    </row>
    <row r="170" spans="1:2" x14ac:dyDescent="0.35">
      <c r="A170" t="s">
        <v>705</v>
      </c>
      <c r="B170">
        <v>6295009500</v>
      </c>
    </row>
    <row r="171" spans="1:2" x14ac:dyDescent="0.35">
      <c r="A171" t="s">
        <v>706</v>
      </c>
      <c r="B171">
        <v>6405001500</v>
      </c>
    </row>
    <row r="172" spans="1:2" x14ac:dyDescent="0.35">
      <c r="A172" t="s">
        <v>707</v>
      </c>
      <c r="B172">
        <v>6405000500</v>
      </c>
    </row>
    <row r="173" spans="1:2" x14ac:dyDescent="0.35">
      <c r="A173" t="s">
        <v>708</v>
      </c>
      <c r="B173">
        <v>6425000500</v>
      </c>
    </row>
    <row r="174" spans="1:2" x14ac:dyDescent="0.35">
      <c r="A174" t="s">
        <v>709</v>
      </c>
      <c r="B174">
        <v>6425001500</v>
      </c>
    </row>
    <row r="175" spans="1:2" x14ac:dyDescent="0.35">
      <c r="A175" t="s">
        <v>710</v>
      </c>
      <c r="B175">
        <v>6005000500</v>
      </c>
    </row>
    <row r="176" spans="1:2" x14ac:dyDescent="0.35">
      <c r="A176" t="s">
        <v>711</v>
      </c>
      <c r="B176">
        <v>6005001500</v>
      </c>
    </row>
    <row r="177" spans="1:2" x14ac:dyDescent="0.35">
      <c r="A177" t="s">
        <v>712</v>
      </c>
      <c r="B177">
        <v>6292003200</v>
      </c>
    </row>
    <row r="178" spans="1:2" x14ac:dyDescent="0.35">
      <c r="A178" t="s">
        <v>713</v>
      </c>
      <c r="B178">
        <v>6292004200</v>
      </c>
    </row>
    <row r="179" spans="1:2" x14ac:dyDescent="0.35">
      <c r="A179" t="s">
        <v>714</v>
      </c>
      <c r="B179">
        <v>6292006200</v>
      </c>
    </row>
    <row r="180" spans="1:2" x14ac:dyDescent="0.35">
      <c r="A180" t="s">
        <v>715</v>
      </c>
      <c r="B180">
        <v>6292007200</v>
      </c>
    </row>
    <row r="181" spans="1:2" x14ac:dyDescent="0.35">
      <c r="A181" t="s">
        <v>716</v>
      </c>
      <c r="B181">
        <v>6292001200</v>
      </c>
    </row>
    <row r="182" spans="1:2" x14ac:dyDescent="0.35">
      <c r="A182" t="s">
        <v>717</v>
      </c>
      <c r="B182">
        <v>6292005200</v>
      </c>
    </row>
    <row r="183" spans="1:2" x14ac:dyDescent="0.35">
      <c r="A183" t="s">
        <v>718</v>
      </c>
      <c r="B183">
        <v>6292008200</v>
      </c>
    </row>
    <row r="184" spans="1:2" x14ac:dyDescent="0.35">
      <c r="A184" t="s">
        <v>719</v>
      </c>
      <c r="B184">
        <v>6292002200</v>
      </c>
    </row>
    <row r="185" spans="1:2" x14ac:dyDescent="0.35">
      <c r="A185" t="s">
        <v>720</v>
      </c>
      <c r="B185">
        <v>6292000200</v>
      </c>
    </row>
    <row r="186" spans="1:2" x14ac:dyDescent="0.35">
      <c r="A186" t="s">
        <v>721</v>
      </c>
      <c r="B186">
        <v>6292009200</v>
      </c>
    </row>
    <row r="187" spans="1:2" x14ac:dyDescent="0.35">
      <c r="A187" t="s">
        <v>722</v>
      </c>
      <c r="B187">
        <v>6292010200</v>
      </c>
    </row>
    <row r="188" spans="1:2" x14ac:dyDescent="0.35">
      <c r="A188" t="s">
        <v>723</v>
      </c>
      <c r="B188">
        <v>6292011200</v>
      </c>
    </row>
    <row r="189" spans="1:2" x14ac:dyDescent="0.35">
      <c r="A189" t="s">
        <v>724</v>
      </c>
      <c r="B189">
        <v>6292013200</v>
      </c>
    </row>
    <row r="190" spans="1:2" x14ac:dyDescent="0.35">
      <c r="A190" t="s">
        <v>725</v>
      </c>
      <c r="B190">
        <v>6292012200</v>
      </c>
    </row>
    <row r="191" spans="1:2" x14ac:dyDescent="0.35">
      <c r="A191" t="s">
        <v>726</v>
      </c>
      <c r="B191">
        <v>6402000200</v>
      </c>
    </row>
    <row r="192" spans="1:2" x14ac:dyDescent="0.35">
      <c r="A192" t="s">
        <v>727</v>
      </c>
      <c r="B192">
        <v>6402001200</v>
      </c>
    </row>
    <row r="193" spans="1:2" x14ac:dyDescent="0.35">
      <c r="A193" t="s">
        <v>728</v>
      </c>
      <c r="B193">
        <v>6422000200</v>
      </c>
    </row>
    <row r="194" spans="1:2" x14ac:dyDescent="0.35">
      <c r="A194" t="s">
        <v>729</v>
      </c>
      <c r="B194">
        <v>6422001200</v>
      </c>
    </row>
    <row r="195" spans="1:2" x14ac:dyDescent="0.35">
      <c r="A195" t="s">
        <v>730</v>
      </c>
      <c r="B195">
        <v>6002001200</v>
      </c>
    </row>
    <row r="196" spans="1:2" x14ac:dyDescent="0.35">
      <c r="A196" t="s">
        <v>731</v>
      </c>
      <c r="B196">
        <v>6002000200</v>
      </c>
    </row>
    <row r="197" spans="1:2" x14ac:dyDescent="0.35">
      <c r="A197" t="s">
        <v>732</v>
      </c>
      <c r="B197">
        <v>6297012700</v>
      </c>
    </row>
    <row r="198" spans="1:2" x14ac:dyDescent="0.35">
      <c r="A198" t="s">
        <v>733</v>
      </c>
      <c r="B198">
        <v>6297003700</v>
      </c>
    </row>
    <row r="199" spans="1:2" x14ac:dyDescent="0.35">
      <c r="A199" t="s">
        <v>734</v>
      </c>
      <c r="B199">
        <v>6297000700</v>
      </c>
    </row>
    <row r="200" spans="1:2" x14ac:dyDescent="0.35">
      <c r="A200" t="s">
        <v>735</v>
      </c>
      <c r="B200">
        <v>6297011700</v>
      </c>
    </row>
    <row r="201" spans="1:2" x14ac:dyDescent="0.35">
      <c r="A201" t="s">
        <v>736</v>
      </c>
      <c r="B201">
        <v>6297002700</v>
      </c>
    </row>
    <row r="202" spans="1:2" x14ac:dyDescent="0.35">
      <c r="A202" t="s">
        <v>737</v>
      </c>
      <c r="B202">
        <v>6297010700</v>
      </c>
    </row>
    <row r="203" spans="1:2" x14ac:dyDescent="0.35">
      <c r="A203" t="s">
        <v>738</v>
      </c>
      <c r="B203">
        <v>6297013700</v>
      </c>
    </row>
    <row r="204" spans="1:2" x14ac:dyDescent="0.35">
      <c r="A204" t="s">
        <v>739</v>
      </c>
      <c r="B204">
        <v>6297007700</v>
      </c>
    </row>
    <row r="205" spans="1:2" x14ac:dyDescent="0.35">
      <c r="A205" t="s">
        <v>740</v>
      </c>
      <c r="B205">
        <v>6297008700</v>
      </c>
    </row>
    <row r="206" spans="1:2" x14ac:dyDescent="0.35">
      <c r="A206" t="s">
        <v>741</v>
      </c>
      <c r="B206">
        <v>6297014700</v>
      </c>
    </row>
    <row r="207" spans="1:2" x14ac:dyDescent="0.35">
      <c r="A207" t="s">
        <v>742</v>
      </c>
      <c r="B207">
        <v>6297015700</v>
      </c>
    </row>
    <row r="208" spans="1:2" x14ac:dyDescent="0.35">
      <c r="A208" t="s">
        <v>743</v>
      </c>
      <c r="B208">
        <v>6297005700</v>
      </c>
    </row>
    <row r="209" spans="1:2" x14ac:dyDescent="0.35">
      <c r="A209" t="s">
        <v>744</v>
      </c>
      <c r="B209">
        <v>6297001700</v>
      </c>
    </row>
    <row r="210" spans="1:2" x14ac:dyDescent="0.35">
      <c r="A210" t="s">
        <v>745</v>
      </c>
      <c r="B210">
        <v>6297004700</v>
      </c>
    </row>
    <row r="211" spans="1:2" x14ac:dyDescent="0.35">
      <c r="A211" t="s">
        <v>746</v>
      </c>
      <c r="B211">
        <v>6297006700</v>
      </c>
    </row>
    <row r="212" spans="1:2" x14ac:dyDescent="0.35">
      <c r="A212" t="s">
        <v>747</v>
      </c>
      <c r="B212">
        <v>6297009700</v>
      </c>
    </row>
    <row r="213" spans="1:2" x14ac:dyDescent="0.35">
      <c r="A213" t="s">
        <v>748</v>
      </c>
      <c r="B213">
        <v>6427001700</v>
      </c>
    </row>
    <row r="214" spans="1:2" x14ac:dyDescent="0.35">
      <c r="A214" t="s">
        <v>749</v>
      </c>
      <c r="B214">
        <v>6427000700</v>
      </c>
    </row>
    <row r="215" spans="1:2" x14ac:dyDescent="0.35">
      <c r="A215" t="s">
        <v>750</v>
      </c>
      <c r="B215">
        <v>6407001700</v>
      </c>
    </row>
    <row r="216" spans="1:2" x14ac:dyDescent="0.35">
      <c r="A216" t="s">
        <v>751</v>
      </c>
      <c r="B216">
        <v>6407000700</v>
      </c>
    </row>
    <row r="217" spans="1:2" x14ac:dyDescent="0.35">
      <c r="A217" t="s">
        <v>752</v>
      </c>
      <c r="B217">
        <v>6007001700</v>
      </c>
    </row>
    <row r="218" spans="1:2" x14ac:dyDescent="0.35">
      <c r="A218" t="s">
        <v>753</v>
      </c>
      <c r="B218">
        <v>6007000700</v>
      </c>
    </row>
    <row r="219" spans="1:2" x14ac:dyDescent="0.35">
      <c r="A219" t="s">
        <v>754</v>
      </c>
      <c r="B219">
        <v>6429000900</v>
      </c>
    </row>
    <row r="220" spans="1:2" x14ac:dyDescent="0.35">
      <c r="A220" t="s">
        <v>755</v>
      </c>
      <c r="B220">
        <v>6409000900</v>
      </c>
    </row>
    <row r="221" spans="1:2" x14ac:dyDescent="0.35">
      <c r="A221" t="s">
        <v>756</v>
      </c>
      <c r="B221">
        <v>6299015900</v>
      </c>
    </row>
    <row r="222" spans="1:2" x14ac:dyDescent="0.35">
      <c r="A222" t="s">
        <v>757</v>
      </c>
      <c r="B222">
        <v>6299007900</v>
      </c>
    </row>
    <row r="223" spans="1:2" x14ac:dyDescent="0.35">
      <c r="A223" t="s">
        <v>758</v>
      </c>
      <c r="B223">
        <v>6299012900</v>
      </c>
    </row>
    <row r="224" spans="1:2" x14ac:dyDescent="0.35">
      <c r="A224" t="s">
        <v>759</v>
      </c>
      <c r="B224">
        <v>6299008900</v>
      </c>
    </row>
    <row r="225" spans="1:2" x14ac:dyDescent="0.35">
      <c r="A225" t="s">
        <v>760</v>
      </c>
      <c r="B225">
        <v>6299004900</v>
      </c>
    </row>
    <row r="226" spans="1:2" x14ac:dyDescent="0.35">
      <c r="A226" t="s">
        <v>761</v>
      </c>
      <c r="B226">
        <v>6299005900</v>
      </c>
    </row>
    <row r="227" spans="1:2" x14ac:dyDescent="0.35">
      <c r="A227" t="s">
        <v>762</v>
      </c>
      <c r="B227">
        <v>6299011900</v>
      </c>
    </row>
    <row r="228" spans="1:2" x14ac:dyDescent="0.35">
      <c r="A228" t="s">
        <v>763</v>
      </c>
      <c r="B228">
        <v>6299006900</v>
      </c>
    </row>
    <row r="229" spans="1:2" x14ac:dyDescent="0.35">
      <c r="A229" t="s">
        <v>764</v>
      </c>
      <c r="B229">
        <v>6299016900</v>
      </c>
    </row>
    <row r="230" spans="1:2" x14ac:dyDescent="0.35">
      <c r="A230" t="s">
        <v>765</v>
      </c>
      <c r="B230">
        <v>6299001900</v>
      </c>
    </row>
    <row r="231" spans="1:2" x14ac:dyDescent="0.35">
      <c r="A231" t="s">
        <v>766</v>
      </c>
      <c r="B231">
        <v>6299003900</v>
      </c>
    </row>
    <row r="232" spans="1:2" x14ac:dyDescent="0.35">
      <c r="A232" t="s">
        <v>767</v>
      </c>
      <c r="B232">
        <v>6299000900</v>
      </c>
    </row>
    <row r="233" spans="1:2" x14ac:dyDescent="0.35">
      <c r="A233" t="s">
        <v>768</v>
      </c>
      <c r="B233">
        <v>6299010900</v>
      </c>
    </row>
    <row r="234" spans="1:2" x14ac:dyDescent="0.35">
      <c r="A234" t="s">
        <v>769</v>
      </c>
      <c r="B234">
        <v>6299014900</v>
      </c>
    </row>
    <row r="235" spans="1:2" x14ac:dyDescent="0.35">
      <c r="A235" t="s">
        <v>770</v>
      </c>
      <c r="B235">
        <v>6299013900</v>
      </c>
    </row>
    <row r="236" spans="1:2" x14ac:dyDescent="0.35">
      <c r="A236" t="s">
        <v>771</v>
      </c>
      <c r="B236">
        <v>6299009900</v>
      </c>
    </row>
    <row r="237" spans="1:2" x14ac:dyDescent="0.35">
      <c r="A237" t="s">
        <v>772</v>
      </c>
      <c r="B237">
        <v>6299002900</v>
      </c>
    </row>
    <row r="238" spans="1:2" x14ac:dyDescent="0.35">
      <c r="A238" t="s">
        <v>773</v>
      </c>
      <c r="B238">
        <v>6290000906</v>
      </c>
    </row>
    <row r="239" spans="1:2" x14ac:dyDescent="0.35">
      <c r="A239" t="s">
        <v>774</v>
      </c>
      <c r="B239">
        <v>6420000904</v>
      </c>
    </row>
    <row r="240" spans="1:2" x14ac:dyDescent="0.35">
      <c r="A240" t="s">
        <v>775</v>
      </c>
      <c r="B240">
        <v>6400000904</v>
      </c>
    </row>
    <row r="241" spans="1:2" x14ac:dyDescent="0.35">
      <c r="A241" t="s">
        <v>776</v>
      </c>
      <c r="B241">
        <v>6290008904</v>
      </c>
    </row>
    <row r="242" spans="1:2" x14ac:dyDescent="0.35">
      <c r="A242" t="s">
        <v>777</v>
      </c>
      <c r="B242">
        <v>6290010904</v>
      </c>
    </row>
    <row r="243" spans="1:2" x14ac:dyDescent="0.35">
      <c r="A243" t="s">
        <v>778</v>
      </c>
      <c r="B243">
        <v>6290000904</v>
      </c>
    </row>
    <row r="244" spans="1:2" x14ac:dyDescent="0.35">
      <c r="A244" t="s">
        <v>779</v>
      </c>
      <c r="B244">
        <v>6290004904</v>
      </c>
    </row>
    <row r="245" spans="1:2" x14ac:dyDescent="0.35">
      <c r="A245" t="s">
        <v>780</v>
      </c>
      <c r="B245">
        <v>6290003904</v>
      </c>
    </row>
    <row r="246" spans="1:2" x14ac:dyDescent="0.35">
      <c r="A246" t="s">
        <v>781</v>
      </c>
      <c r="B246">
        <v>6290007904</v>
      </c>
    </row>
    <row r="247" spans="1:2" x14ac:dyDescent="0.35">
      <c r="A247" t="s">
        <v>782</v>
      </c>
      <c r="B247">
        <v>6290009904</v>
      </c>
    </row>
    <row r="248" spans="1:2" x14ac:dyDescent="0.35">
      <c r="A248" t="s">
        <v>783</v>
      </c>
      <c r="B248">
        <v>6290001904</v>
      </c>
    </row>
    <row r="249" spans="1:2" x14ac:dyDescent="0.35">
      <c r="A249" t="s">
        <v>784</v>
      </c>
      <c r="B249">
        <v>6290002904</v>
      </c>
    </row>
    <row r="250" spans="1:2" x14ac:dyDescent="0.35">
      <c r="A250" t="s">
        <v>785</v>
      </c>
      <c r="B250">
        <v>6290005904</v>
      </c>
    </row>
    <row r="251" spans="1:2" x14ac:dyDescent="0.35">
      <c r="A251" t="s">
        <v>786</v>
      </c>
      <c r="B251">
        <v>6290006904</v>
      </c>
    </row>
    <row r="252" spans="1:2" x14ac:dyDescent="0.35">
      <c r="A252" t="s">
        <v>787</v>
      </c>
      <c r="B252">
        <v>6290011904</v>
      </c>
    </row>
    <row r="253" spans="1:2" x14ac:dyDescent="0.35">
      <c r="A253" t="s">
        <v>788</v>
      </c>
      <c r="B253">
        <v>6296004600</v>
      </c>
    </row>
    <row r="254" spans="1:2" x14ac:dyDescent="0.35">
      <c r="A254" t="s">
        <v>789</v>
      </c>
      <c r="B254">
        <v>6296012600</v>
      </c>
    </row>
    <row r="255" spans="1:2" x14ac:dyDescent="0.35">
      <c r="A255" t="s">
        <v>790</v>
      </c>
      <c r="B255">
        <v>6296002600</v>
      </c>
    </row>
    <row r="256" spans="1:2" x14ac:dyDescent="0.35">
      <c r="A256" t="s">
        <v>791</v>
      </c>
      <c r="B256">
        <v>6296003600</v>
      </c>
    </row>
    <row r="257" spans="1:2" x14ac:dyDescent="0.35">
      <c r="A257" t="s">
        <v>792</v>
      </c>
      <c r="B257">
        <v>6296011600</v>
      </c>
    </row>
    <row r="258" spans="1:2" x14ac:dyDescent="0.35">
      <c r="A258" t="s">
        <v>793</v>
      </c>
      <c r="B258">
        <v>6296005600</v>
      </c>
    </row>
    <row r="259" spans="1:2" x14ac:dyDescent="0.35">
      <c r="A259" t="s">
        <v>794</v>
      </c>
      <c r="B259">
        <v>6296001600</v>
      </c>
    </row>
    <row r="260" spans="1:2" x14ac:dyDescent="0.35">
      <c r="A260" t="s">
        <v>795</v>
      </c>
      <c r="B260">
        <v>6296008600</v>
      </c>
    </row>
    <row r="261" spans="1:2" x14ac:dyDescent="0.35">
      <c r="A261" t="s">
        <v>796</v>
      </c>
      <c r="B261">
        <v>6296013600</v>
      </c>
    </row>
    <row r="262" spans="1:2" x14ac:dyDescent="0.35">
      <c r="A262" t="s">
        <v>797</v>
      </c>
      <c r="B262">
        <v>6296000600</v>
      </c>
    </row>
    <row r="263" spans="1:2" x14ac:dyDescent="0.35">
      <c r="A263" t="s">
        <v>798</v>
      </c>
      <c r="B263">
        <v>6296006600</v>
      </c>
    </row>
    <row r="264" spans="1:2" x14ac:dyDescent="0.35">
      <c r="A264" t="s">
        <v>799</v>
      </c>
      <c r="B264">
        <v>6296007600</v>
      </c>
    </row>
    <row r="265" spans="1:2" x14ac:dyDescent="0.35">
      <c r="A265" t="s">
        <v>800</v>
      </c>
      <c r="B265">
        <v>6296009600</v>
      </c>
    </row>
    <row r="266" spans="1:2" x14ac:dyDescent="0.35">
      <c r="A266" t="s">
        <v>801</v>
      </c>
      <c r="B266">
        <v>6296010600</v>
      </c>
    </row>
    <row r="267" spans="1:2" x14ac:dyDescent="0.35">
      <c r="A267" t="s">
        <v>802</v>
      </c>
      <c r="B267">
        <v>6406000600</v>
      </c>
    </row>
    <row r="268" spans="1:2" x14ac:dyDescent="0.35">
      <c r="A268" t="s">
        <v>803</v>
      </c>
      <c r="B268">
        <v>6426001600</v>
      </c>
    </row>
    <row r="269" spans="1:2" x14ac:dyDescent="0.35">
      <c r="A269" t="s">
        <v>804</v>
      </c>
      <c r="B269">
        <v>6426000600</v>
      </c>
    </row>
    <row r="270" spans="1:2" x14ac:dyDescent="0.35">
      <c r="A270" t="s">
        <v>805</v>
      </c>
      <c r="B270">
        <v>6406001600</v>
      </c>
    </row>
    <row r="271" spans="1:2" x14ac:dyDescent="0.35">
      <c r="A271" t="s">
        <v>806</v>
      </c>
      <c r="B271">
        <v>6006000600</v>
      </c>
    </row>
    <row r="272" spans="1:2" x14ac:dyDescent="0.35">
      <c r="A272" t="s">
        <v>807</v>
      </c>
      <c r="B272">
        <v>6006001600</v>
      </c>
    </row>
    <row r="273" spans="1:2" x14ac:dyDescent="0.35">
      <c r="A273" t="s">
        <v>808</v>
      </c>
      <c r="B273">
        <v>6293004300</v>
      </c>
    </row>
    <row r="274" spans="1:2" x14ac:dyDescent="0.35">
      <c r="A274" t="s">
        <v>809</v>
      </c>
      <c r="B274">
        <v>6293013300</v>
      </c>
    </row>
    <row r="275" spans="1:2" x14ac:dyDescent="0.35">
      <c r="A275" t="s">
        <v>810</v>
      </c>
      <c r="B275">
        <v>6293000300</v>
      </c>
    </row>
    <row r="276" spans="1:2" x14ac:dyDescent="0.35">
      <c r="A276" t="s">
        <v>811</v>
      </c>
      <c r="B276">
        <v>6293001300</v>
      </c>
    </row>
    <row r="277" spans="1:2" x14ac:dyDescent="0.35">
      <c r="A277" t="s">
        <v>812</v>
      </c>
      <c r="B277">
        <v>6293008300</v>
      </c>
    </row>
    <row r="278" spans="1:2" x14ac:dyDescent="0.35">
      <c r="A278" t="s">
        <v>813</v>
      </c>
      <c r="B278">
        <v>6293007300</v>
      </c>
    </row>
    <row r="279" spans="1:2" x14ac:dyDescent="0.35">
      <c r="A279" t="s">
        <v>814</v>
      </c>
      <c r="B279">
        <v>6293011300</v>
      </c>
    </row>
    <row r="280" spans="1:2" x14ac:dyDescent="0.35">
      <c r="A280" t="s">
        <v>815</v>
      </c>
      <c r="B280">
        <v>6293003300</v>
      </c>
    </row>
    <row r="281" spans="1:2" x14ac:dyDescent="0.35">
      <c r="A281" t="s">
        <v>816</v>
      </c>
      <c r="B281">
        <v>6293010300</v>
      </c>
    </row>
    <row r="282" spans="1:2" x14ac:dyDescent="0.35">
      <c r="A282" t="s">
        <v>817</v>
      </c>
      <c r="B282">
        <v>6293009300</v>
      </c>
    </row>
    <row r="283" spans="1:2" x14ac:dyDescent="0.35">
      <c r="A283" t="s">
        <v>818</v>
      </c>
      <c r="B283">
        <v>6293005300</v>
      </c>
    </row>
    <row r="284" spans="1:2" x14ac:dyDescent="0.35">
      <c r="A284" t="s">
        <v>819</v>
      </c>
      <c r="B284">
        <v>6293002300</v>
      </c>
    </row>
    <row r="285" spans="1:2" x14ac:dyDescent="0.35">
      <c r="A285" t="s">
        <v>820</v>
      </c>
      <c r="B285">
        <v>6293006300</v>
      </c>
    </row>
    <row r="286" spans="1:2" x14ac:dyDescent="0.35">
      <c r="A286" t="s">
        <v>821</v>
      </c>
      <c r="B286">
        <v>6293012300</v>
      </c>
    </row>
    <row r="287" spans="1:2" x14ac:dyDescent="0.35">
      <c r="A287" t="s">
        <v>822</v>
      </c>
      <c r="B287">
        <v>6403000300</v>
      </c>
    </row>
    <row r="288" spans="1:2" x14ac:dyDescent="0.35">
      <c r="A288" t="s">
        <v>823</v>
      </c>
      <c r="B288">
        <v>6423000300</v>
      </c>
    </row>
    <row r="289" spans="1:6" x14ac:dyDescent="0.35">
      <c r="A289" t="s">
        <v>824</v>
      </c>
      <c r="B289">
        <v>6423001300</v>
      </c>
    </row>
    <row r="290" spans="1:6" x14ac:dyDescent="0.35">
      <c r="A290" t="s">
        <v>825</v>
      </c>
      <c r="B290">
        <v>6403001300</v>
      </c>
    </row>
    <row r="291" spans="1:6" x14ac:dyDescent="0.35">
      <c r="A291" t="s">
        <v>826</v>
      </c>
      <c r="B291">
        <v>6003000300</v>
      </c>
    </row>
    <row r="292" spans="1:6" x14ac:dyDescent="0.35">
      <c r="A292" t="s">
        <v>827</v>
      </c>
      <c r="B292">
        <v>6003001300</v>
      </c>
    </row>
    <row r="293" spans="1:6" x14ac:dyDescent="0.35">
      <c r="A293" t="s">
        <v>828</v>
      </c>
      <c r="B293">
        <v>6298000800</v>
      </c>
    </row>
    <row r="294" spans="1:6" x14ac:dyDescent="0.35">
      <c r="A294" t="s">
        <v>829</v>
      </c>
      <c r="B294">
        <v>6290000907</v>
      </c>
    </row>
    <row r="295" spans="1:6" x14ac:dyDescent="0.35">
      <c r="A295" t="s">
        <v>830</v>
      </c>
      <c r="B295" t="s">
        <v>831</v>
      </c>
      <c r="C295">
        <v>-1</v>
      </c>
      <c r="D295">
        <v>4</v>
      </c>
      <c r="E295">
        <v>55</v>
      </c>
      <c r="F295" t="s">
        <v>832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D9DE2-E91B-46DC-AE53-60003E9B5C04}">
  <dimension ref="A1:V55"/>
  <sheetViews>
    <sheetView workbookViewId="0"/>
  </sheetViews>
  <sheetFormatPr baseColWidth="10" defaultColWidth="11.453125" defaultRowHeight="14.5" x14ac:dyDescent="0.35"/>
  <sheetData>
    <row r="1" spans="1:17" x14ac:dyDescent="0.35">
      <c r="A1" t="s">
        <v>122</v>
      </c>
      <c r="B1" t="s">
        <v>166</v>
      </c>
      <c r="C1" t="s">
        <v>316</v>
      </c>
      <c r="D1" t="s">
        <v>285</v>
      </c>
      <c r="E1" t="s">
        <v>332</v>
      </c>
      <c r="F1" t="s">
        <v>337</v>
      </c>
      <c r="G1" t="s">
        <v>342</v>
      </c>
      <c r="H1" t="s">
        <v>355</v>
      </c>
      <c r="I1" t="s">
        <v>200</v>
      </c>
      <c r="J1" t="s">
        <v>364</v>
      </c>
      <c r="K1" t="s">
        <v>52</v>
      </c>
      <c r="L1" t="s">
        <v>4</v>
      </c>
      <c r="M1" t="s">
        <v>197</v>
      </c>
      <c r="N1" t="s">
        <v>68</v>
      </c>
      <c r="O1" t="s">
        <v>368</v>
      </c>
      <c r="P1" t="s">
        <v>371</v>
      </c>
      <c r="Q1" t="s">
        <v>546</v>
      </c>
    </row>
    <row r="2" spans="1:17" x14ac:dyDescent="0.35">
      <c r="A2" t="s">
        <v>285</v>
      </c>
      <c r="B2" t="s">
        <v>5</v>
      </c>
      <c r="C2" t="s">
        <v>289</v>
      </c>
      <c r="D2" t="s">
        <v>167</v>
      </c>
    </row>
    <row r="3" spans="1:17" x14ac:dyDescent="0.35">
      <c r="A3" t="s">
        <v>68</v>
      </c>
      <c r="B3" t="s">
        <v>5</v>
      </c>
    </row>
    <row r="4" spans="1:17" x14ac:dyDescent="0.35">
      <c r="A4" t="s">
        <v>364</v>
      </c>
      <c r="B4" t="s">
        <v>5</v>
      </c>
      <c r="C4" t="s">
        <v>289</v>
      </c>
      <c r="D4" t="s">
        <v>167</v>
      </c>
    </row>
    <row r="5" spans="1:17" x14ac:dyDescent="0.35">
      <c r="A5" t="s">
        <v>52</v>
      </c>
      <c r="B5" t="s">
        <v>289</v>
      </c>
      <c r="C5" t="s">
        <v>5</v>
      </c>
    </row>
    <row r="6" spans="1:17" x14ac:dyDescent="0.35">
      <c r="A6" t="s">
        <v>122</v>
      </c>
      <c r="B6" t="s">
        <v>289</v>
      </c>
      <c r="C6" t="s">
        <v>5</v>
      </c>
    </row>
    <row r="7" spans="1:17" x14ac:dyDescent="0.35">
      <c r="A7" t="s">
        <v>4</v>
      </c>
      <c r="B7" t="s">
        <v>289</v>
      </c>
      <c r="C7" t="s">
        <v>5</v>
      </c>
    </row>
    <row r="8" spans="1:17" x14ac:dyDescent="0.35">
      <c r="A8" t="s">
        <v>546</v>
      </c>
      <c r="B8" t="s">
        <v>5</v>
      </c>
    </row>
    <row r="9" spans="1:17" x14ac:dyDescent="0.35">
      <c r="A9" t="s">
        <v>332</v>
      </c>
      <c r="B9" t="s">
        <v>5</v>
      </c>
      <c r="C9" t="s">
        <v>289</v>
      </c>
      <c r="D9" t="s">
        <v>167</v>
      </c>
    </row>
    <row r="10" spans="1:17" x14ac:dyDescent="0.35">
      <c r="A10" t="s">
        <v>166</v>
      </c>
      <c r="B10" t="s">
        <v>5</v>
      </c>
      <c r="C10" t="s">
        <v>289</v>
      </c>
      <c r="D10" t="s">
        <v>167</v>
      </c>
    </row>
    <row r="11" spans="1:17" x14ac:dyDescent="0.35">
      <c r="A11" t="s">
        <v>342</v>
      </c>
      <c r="B11" t="s">
        <v>5</v>
      </c>
      <c r="C11" t="s">
        <v>289</v>
      </c>
      <c r="D11" t="s">
        <v>167</v>
      </c>
    </row>
    <row r="12" spans="1:17" x14ac:dyDescent="0.35">
      <c r="A12" t="s">
        <v>200</v>
      </c>
      <c r="B12" t="s">
        <v>289</v>
      </c>
      <c r="C12" t="s">
        <v>5</v>
      </c>
    </row>
    <row r="13" spans="1:17" x14ac:dyDescent="0.35">
      <c r="A13" t="s">
        <v>368</v>
      </c>
      <c r="B13" t="s">
        <v>5</v>
      </c>
    </row>
    <row r="14" spans="1:17" x14ac:dyDescent="0.35">
      <c r="A14" t="s">
        <v>197</v>
      </c>
      <c r="B14" t="s">
        <v>289</v>
      </c>
      <c r="C14" t="s">
        <v>5</v>
      </c>
    </row>
    <row r="15" spans="1:17" x14ac:dyDescent="0.35">
      <c r="A15" t="s">
        <v>337</v>
      </c>
      <c r="B15" t="s">
        <v>5</v>
      </c>
      <c r="C15" t="s">
        <v>289</v>
      </c>
      <c r="D15" t="s">
        <v>167</v>
      </c>
    </row>
    <row r="16" spans="1:17" x14ac:dyDescent="0.35">
      <c r="A16" t="s">
        <v>316</v>
      </c>
      <c r="B16" t="s">
        <v>5</v>
      </c>
      <c r="C16" t="s">
        <v>289</v>
      </c>
      <c r="D16" t="s">
        <v>167</v>
      </c>
    </row>
    <row r="17" spans="1:22" x14ac:dyDescent="0.35">
      <c r="A17" t="s">
        <v>355</v>
      </c>
      <c r="B17" t="s">
        <v>5</v>
      </c>
    </row>
    <row r="18" spans="1:22" x14ac:dyDescent="0.35">
      <c r="A18" t="s">
        <v>371</v>
      </c>
      <c r="B18" t="s">
        <v>5</v>
      </c>
    </row>
    <row r="19" spans="1:22" x14ac:dyDescent="0.35">
      <c r="A19" t="s">
        <v>554</v>
      </c>
      <c r="B19" t="s">
        <v>410</v>
      </c>
      <c r="C19" t="s">
        <v>403</v>
      </c>
      <c r="D19" t="s">
        <v>402</v>
      </c>
      <c r="E19" t="s">
        <v>406</v>
      </c>
      <c r="F19" t="s">
        <v>399</v>
      </c>
      <c r="G19" t="s">
        <v>404</v>
      </c>
      <c r="H19" t="s">
        <v>407</v>
      </c>
      <c r="I19" t="s">
        <v>400</v>
      </c>
      <c r="J19" t="s">
        <v>405</v>
      </c>
      <c r="K19" t="s">
        <v>408</v>
      </c>
      <c r="L19" t="s">
        <v>409</v>
      </c>
      <c r="M19" t="s">
        <v>411</v>
      </c>
      <c r="N19" t="s">
        <v>401</v>
      </c>
      <c r="O19" t="s">
        <v>412</v>
      </c>
    </row>
    <row r="20" spans="1:22" x14ac:dyDescent="0.35">
      <c r="A20" t="s">
        <v>555</v>
      </c>
      <c r="B20" t="s">
        <v>398</v>
      </c>
      <c r="C20" t="s">
        <v>396</v>
      </c>
      <c r="D20" t="s">
        <v>397</v>
      </c>
      <c r="E20" t="s">
        <v>395</v>
      </c>
    </row>
    <row r="21" spans="1:22" x14ac:dyDescent="0.35">
      <c r="A21" t="s">
        <v>556</v>
      </c>
      <c r="B21" t="s">
        <v>394</v>
      </c>
      <c r="C21" t="s">
        <v>393</v>
      </c>
    </row>
    <row r="22" spans="1:22" x14ac:dyDescent="0.35">
      <c r="A22" t="s">
        <v>557</v>
      </c>
      <c r="B22" t="s">
        <v>543</v>
      </c>
      <c r="C22" t="s">
        <v>541</v>
      </c>
      <c r="D22" t="s">
        <v>542</v>
      </c>
      <c r="E22" t="s">
        <v>540</v>
      </c>
      <c r="F22" t="s">
        <v>69</v>
      </c>
    </row>
    <row r="23" spans="1:22" x14ac:dyDescent="0.35">
      <c r="A23" t="s">
        <v>558</v>
      </c>
      <c r="B23" t="s">
        <v>509</v>
      </c>
      <c r="C23" t="s">
        <v>499</v>
      </c>
      <c r="D23" t="s">
        <v>508</v>
      </c>
      <c r="E23" t="s">
        <v>505</v>
      </c>
      <c r="F23" t="s">
        <v>506</v>
      </c>
      <c r="G23" t="s">
        <v>504</v>
      </c>
      <c r="H23" t="s">
        <v>498</v>
      </c>
      <c r="I23" t="s">
        <v>501</v>
      </c>
      <c r="J23" t="s">
        <v>507</v>
      </c>
      <c r="K23" t="s">
        <v>503</v>
      </c>
      <c r="L23" t="s">
        <v>510</v>
      </c>
      <c r="M23" t="s">
        <v>500</v>
      </c>
      <c r="N23" t="s">
        <v>511</v>
      </c>
      <c r="O23" t="s">
        <v>512</v>
      </c>
      <c r="P23" t="s">
        <v>502</v>
      </c>
    </row>
    <row r="24" spans="1:22" x14ac:dyDescent="0.35">
      <c r="A24" t="s">
        <v>559</v>
      </c>
      <c r="B24" t="s">
        <v>497</v>
      </c>
      <c r="C24" t="s">
        <v>496</v>
      </c>
    </row>
    <row r="25" spans="1:22" x14ac:dyDescent="0.35">
      <c r="A25" t="s">
        <v>560</v>
      </c>
      <c r="B25" t="s">
        <v>495</v>
      </c>
      <c r="C25" t="s">
        <v>494</v>
      </c>
    </row>
    <row r="26" spans="1:22" x14ac:dyDescent="0.35">
      <c r="A26" t="s">
        <v>561</v>
      </c>
      <c r="B26" t="s">
        <v>514</v>
      </c>
      <c r="C26" t="s">
        <v>513</v>
      </c>
    </row>
    <row r="27" spans="1:22" x14ac:dyDescent="0.35">
      <c r="A27" t="s">
        <v>562</v>
      </c>
      <c r="B27" t="s">
        <v>75</v>
      </c>
      <c r="C27" t="s">
        <v>92</v>
      </c>
      <c r="D27" t="s">
        <v>57</v>
      </c>
      <c r="E27" t="s">
        <v>519</v>
      </c>
      <c r="F27" t="s">
        <v>63</v>
      </c>
      <c r="G27" t="s">
        <v>99</v>
      </c>
      <c r="H27" t="s">
        <v>214</v>
      </c>
      <c r="I27" t="s">
        <v>106</v>
      </c>
      <c r="J27" t="s">
        <v>146</v>
      </c>
      <c r="K27" t="s">
        <v>524</v>
      </c>
      <c r="L27" t="s">
        <v>523</v>
      </c>
      <c r="M27" t="s">
        <v>517</v>
      </c>
      <c r="N27" t="s">
        <v>516</v>
      </c>
      <c r="O27" t="s">
        <v>53</v>
      </c>
      <c r="P27" t="s">
        <v>522</v>
      </c>
      <c r="Q27" t="s">
        <v>521</v>
      </c>
      <c r="R27" t="s">
        <v>515</v>
      </c>
      <c r="S27" t="s">
        <v>520</v>
      </c>
      <c r="T27" t="s">
        <v>518</v>
      </c>
      <c r="U27" t="s">
        <v>86</v>
      </c>
      <c r="V27" t="s">
        <v>83</v>
      </c>
    </row>
    <row r="28" spans="1:22" x14ac:dyDescent="0.35">
      <c r="A28" t="s">
        <v>563</v>
      </c>
      <c r="B28" t="s">
        <v>295</v>
      </c>
      <c r="C28" t="s">
        <v>293</v>
      </c>
      <c r="D28" t="s">
        <v>297</v>
      </c>
    </row>
    <row r="29" spans="1:22" x14ac:dyDescent="0.35">
      <c r="A29" t="s">
        <v>564</v>
      </c>
      <c r="B29" t="s">
        <v>306</v>
      </c>
      <c r="C29" t="s">
        <v>318</v>
      </c>
      <c r="D29" t="s">
        <v>327</v>
      </c>
      <c r="E29" t="s">
        <v>301</v>
      </c>
      <c r="F29" t="s">
        <v>308</v>
      </c>
      <c r="G29" t="s">
        <v>269</v>
      </c>
      <c r="H29" t="s">
        <v>310</v>
      </c>
      <c r="I29" t="s">
        <v>312</v>
      </c>
      <c r="J29" t="s">
        <v>219</v>
      </c>
      <c r="K29" t="s">
        <v>246</v>
      </c>
      <c r="L29" t="s">
        <v>299</v>
      </c>
      <c r="M29" t="s">
        <v>314</v>
      </c>
      <c r="N29" t="s">
        <v>123</v>
      </c>
      <c r="O29" t="s">
        <v>324</v>
      </c>
      <c r="P29" t="s">
        <v>329</v>
      </c>
      <c r="Q29" t="s">
        <v>281</v>
      </c>
      <c r="R29" t="s">
        <v>304</v>
      </c>
      <c r="S29" t="s">
        <v>321</v>
      </c>
    </row>
    <row r="30" spans="1:22" x14ac:dyDescent="0.35">
      <c r="A30" t="s">
        <v>565</v>
      </c>
      <c r="B30" t="s">
        <v>525</v>
      </c>
      <c r="C30" t="s">
        <v>526</v>
      </c>
    </row>
    <row r="31" spans="1:22" x14ac:dyDescent="0.35">
      <c r="A31" t="s">
        <v>566</v>
      </c>
      <c r="B31" t="s">
        <v>174</v>
      </c>
      <c r="C31" t="s">
        <v>61</v>
      </c>
      <c r="D31" t="s">
        <v>527</v>
      </c>
      <c r="E31" t="s">
        <v>77</v>
      </c>
      <c r="F31" t="s">
        <v>6</v>
      </c>
    </row>
    <row r="32" spans="1:22" x14ac:dyDescent="0.35">
      <c r="A32" t="s">
        <v>567</v>
      </c>
      <c r="B32" t="s">
        <v>550</v>
      </c>
      <c r="C32" t="s">
        <v>551</v>
      </c>
      <c r="D32" t="s">
        <v>553</v>
      </c>
      <c r="E32" t="s">
        <v>548</v>
      </c>
      <c r="F32" t="s">
        <v>549</v>
      </c>
      <c r="G32" t="s">
        <v>552</v>
      </c>
      <c r="H32" t="s">
        <v>547</v>
      </c>
    </row>
    <row r="33" spans="1:18" x14ac:dyDescent="0.35">
      <c r="A33" t="s">
        <v>568</v>
      </c>
      <c r="B33" t="s">
        <v>422</v>
      </c>
      <c r="C33" t="s">
        <v>420</v>
      </c>
      <c r="D33" t="s">
        <v>424</v>
      </c>
      <c r="E33" t="s">
        <v>431</v>
      </c>
      <c r="F33" t="s">
        <v>426</v>
      </c>
      <c r="G33" t="s">
        <v>421</v>
      </c>
      <c r="H33" t="s">
        <v>425</v>
      </c>
      <c r="I33" t="s">
        <v>419</v>
      </c>
      <c r="J33" t="s">
        <v>423</v>
      </c>
      <c r="K33" t="s">
        <v>429</v>
      </c>
      <c r="L33" t="s">
        <v>430</v>
      </c>
      <c r="M33" t="s">
        <v>432</v>
      </c>
      <c r="N33" t="s">
        <v>427</v>
      </c>
      <c r="O33" t="s">
        <v>428</v>
      </c>
    </row>
    <row r="34" spans="1:18" x14ac:dyDescent="0.35">
      <c r="A34" t="s">
        <v>569</v>
      </c>
      <c r="B34" t="s">
        <v>416</v>
      </c>
      <c r="C34" t="s">
        <v>415</v>
      </c>
      <c r="D34" t="s">
        <v>417</v>
      </c>
      <c r="E34" t="s">
        <v>418</v>
      </c>
    </row>
    <row r="35" spans="1:18" x14ac:dyDescent="0.35">
      <c r="A35" t="s">
        <v>570</v>
      </c>
      <c r="B35" t="s">
        <v>413</v>
      </c>
      <c r="C35" t="s">
        <v>414</v>
      </c>
    </row>
    <row r="36" spans="1:18" x14ac:dyDescent="0.35">
      <c r="A36" t="s">
        <v>571</v>
      </c>
      <c r="B36" t="s">
        <v>350</v>
      </c>
      <c r="C36" t="s">
        <v>352</v>
      </c>
      <c r="D36" t="s">
        <v>357</v>
      </c>
      <c r="E36" t="s">
        <v>359</v>
      </c>
      <c r="F36" t="s">
        <v>346</v>
      </c>
      <c r="G36" t="s">
        <v>354</v>
      </c>
      <c r="H36" t="s">
        <v>361</v>
      </c>
      <c r="I36" t="s">
        <v>348</v>
      </c>
      <c r="J36" t="s">
        <v>344</v>
      </c>
      <c r="K36" t="s">
        <v>363</v>
      </c>
      <c r="L36" t="s">
        <v>366</v>
      </c>
      <c r="M36" t="s">
        <v>192</v>
      </c>
      <c r="N36" t="s">
        <v>183</v>
      </c>
      <c r="O36" t="s">
        <v>370</v>
      </c>
    </row>
    <row r="37" spans="1:18" x14ac:dyDescent="0.35">
      <c r="A37" t="s">
        <v>572</v>
      </c>
      <c r="B37" t="s">
        <v>334</v>
      </c>
      <c r="C37" t="s">
        <v>336</v>
      </c>
      <c r="D37" t="s">
        <v>339</v>
      </c>
      <c r="E37" t="s">
        <v>341</v>
      </c>
    </row>
    <row r="38" spans="1:18" x14ac:dyDescent="0.35">
      <c r="A38" t="s">
        <v>573</v>
      </c>
      <c r="B38" t="s">
        <v>238</v>
      </c>
      <c r="C38" t="s">
        <v>168</v>
      </c>
    </row>
    <row r="39" spans="1:18" x14ac:dyDescent="0.35">
      <c r="A39" t="s">
        <v>574</v>
      </c>
      <c r="B39" t="s">
        <v>471</v>
      </c>
      <c r="C39" t="s">
        <v>462</v>
      </c>
      <c r="D39" t="s">
        <v>459</v>
      </c>
      <c r="E39" t="s">
        <v>470</v>
      </c>
      <c r="F39" t="s">
        <v>461</v>
      </c>
      <c r="G39" t="s">
        <v>469</v>
      </c>
      <c r="H39" t="s">
        <v>472</v>
      </c>
      <c r="I39" t="s">
        <v>466</v>
      </c>
      <c r="J39" t="s">
        <v>467</v>
      </c>
      <c r="K39" t="s">
        <v>473</v>
      </c>
      <c r="L39" t="s">
        <v>474</v>
      </c>
      <c r="M39" t="s">
        <v>464</v>
      </c>
      <c r="N39" t="s">
        <v>460</v>
      </c>
      <c r="O39" t="s">
        <v>463</v>
      </c>
      <c r="P39" t="s">
        <v>465</v>
      </c>
      <c r="Q39" t="s">
        <v>468</v>
      </c>
    </row>
    <row r="40" spans="1:18" x14ac:dyDescent="0.35">
      <c r="A40" t="s">
        <v>575</v>
      </c>
      <c r="B40" t="s">
        <v>458</v>
      </c>
      <c r="C40" t="s">
        <v>457</v>
      </c>
      <c r="D40" t="s">
        <v>456</v>
      </c>
      <c r="E40" t="s">
        <v>455</v>
      </c>
    </row>
    <row r="41" spans="1:18" x14ac:dyDescent="0.35">
      <c r="A41" t="s">
        <v>576</v>
      </c>
      <c r="B41" t="s">
        <v>454</v>
      </c>
      <c r="C41" t="s">
        <v>453</v>
      </c>
    </row>
    <row r="42" spans="1:18" x14ac:dyDescent="0.35">
      <c r="A42" t="s">
        <v>577</v>
      </c>
      <c r="B42" t="s">
        <v>477</v>
      </c>
      <c r="C42" t="s">
        <v>476</v>
      </c>
    </row>
    <row r="43" spans="1:18" x14ac:dyDescent="0.35">
      <c r="A43" t="s">
        <v>578</v>
      </c>
      <c r="B43" t="s">
        <v>492</v>
      </c>
      <c r="C43" t="s">
        <v>485</v>
      </c>
      <c r="D43" t="s">
        <v>490</v>
      </c>
      <c r="E43" t="s">
        <v>486</v>
      </c>
      <c r="F43" t="s">
        <v>482</v>
      </c>
      <c r="G43" t="s">
        <v>483</v>
      </c>
      <c r="H43" t="s">
        <v>489</v>
      </c>
      <c r="I43" t="s">
        <v>484</v>
      </c>
      <c r="J43" t="s">
        <v>493</v>
      </c>
      <c r="K43" t="s">
        <v>479</v>
      </c>
      <c r="L43" t="s">
        <v>481</v>
      </c>
      <c r="M43" t="s">
        <v>478</v>
      </c>
      <c r="N43" t="s">
        <v>488</v>
      </c>
      <c r="O43" t="s">
        <v>201</v>
      </c>
      <c r="P43" t="s">
        <v>491</v>
      </c>
      <c r="Q43" t="s">
        <v>487</v>
      </c>
      <c r="R43" t="s">
        <v>480</v>
      </c>
    </row>
    <row r="44" spans="1:18" x14ac:dyDescent="0.35">
      <c r="A44" t="s">
        <v>579</v>
      </c>
      <c r="B44" t="s">
        <v>544</v>
      </c>
    </row>
    <row r="45" spans="1:18" x14ac:dyDescent="0.35">
      <c r="A45" t="s">
        <v>580</v>
      </c>
      <c r="B45" t="s">
        <v>529</v>
      </c>
      <c r="C45" t="s">
        <v>528</v>
      </c>
    </row>
    <row r="46" spans="1:18" x14ac:dyDescent="0.35">
      <c r="A46" t="s">
        <v>581</v>
      </c>
      <c r="B46" t="s">
        <v>536</v>
      </c>
      <c r="C46" t="s">
        <v>538</v>
      </c>
      <c r="D46" t="s">
        <v>530</v>
      </c>
      <c r="E46" t="s">
        <v>533</v>
      </c>
      <c r="F46" t="s">
        <v>532</v>
      </c>
      <c r="G46" t="s">
        <v>535</v>
      </c>
      <c r="H46" t="s">
        <v>537</v>
      </c>
      <c r="I46" t="s">
        <v>198</v>
      </c>
      <c r="J46" t="s">
        <v>531</v>
      </c>
      <c r="K46" t="s">
        <v>263</v>
      </c>
      <c r="L46" t="s">
        <v>534</v>
      </c>
      <c r="M46" t="s">
        <v>539</v>
      </c>
    </row>
    <row r="47" spans="1:18" x14ac:dyDescent="0.35">
      <c r="A47" t="s">
        <v>582</v>
      </c>
      <c r="B47" t="s">
        <v>443</v>
      </c>
      <c r="C47" t="s">
        <v>451</v>
      </c>
      <c r="D47" t="s">
        <v>441</v>
      </c>
      <c r="E47" t="s">
        <v>442</v>
      </c>
      <c r="F47" t="s">
        <v>450</v>
      </c>
      <c r="G47" t="s">
        <v>444</v>
      </c>
      <c r="H47" t="s">
        <v>440</v>
      </c>
      <c r="I47" t="s">
        <v>447</v>
      </c>
      <c r="J47" t="s">
        <v>452</v>
      </c>
      <c r="K47" t="s">
        <v>439</v>
      </c>
      <c r="L47" t="s">
        <v>445</v>
      </c>
      <c r="M47" t="s">
        <v>446</v>
      </c>
      <c r="N47" t="s">
        <v>448</v>
      </c>
      <c r="O47" t="s">
        <v>449</v>
      </c>
    </row>
    <row r="48" spans="1:18" x14ac:dyDescent="0.35">
      <c r="A48" t="s">
        <v>583</v>
      </c>
      <c r="B48" t="s">
        <v>435</v>
      </c>
      <c r="C48" t="s">
        <v>438</v>
      </c>
      <c r="D48" t="s">
        <v>437</v>
      </c>
      <c r="E48" t="s">
        <v>436</v>
      </c>
    </row>
    <row r="49" spans="1:15" x14ac:dyDescent="0.35">
      <c r="A49" t="s">
        <v>584</v>
      </c>
      <c r="B49" t="s">
        <v>433</v>
      </c>
      <c r="C49" t="s">
        <v>434</v>
      </c>
    </row>
    <row r="50" spans="1:15" x14ac:dyDescent="0.35">
      <c r="A50" t="s">
        <v>585</v>
      </c>
      <c r="B50" t="s">
        <v>383</v>
      </c>
      <c r="C50" t="s">
        <v>392</v>
      </c>
      <c r="D50" t="s">
        <v>379</v>
      </c>
      <c r="E50" t="s">
        <v>380</v>
      </c>
      <c r="F50" t="s">
        <v>387</v>
      </c>
      <c r="G50" t="s">
        <v>386</v>
      </c>
      <c r="H50" t="s">
        <v>390</v>
      </c>
      <c r="I50" t="s">
        <v>382</v>
      </c>
      <c r="J50" t="s">
        <v>389</v>
      </c>
      <c r="K50" t="s">
        <v>388</v>
      </c>
      <c r="L50" t="s">
        <v>384</v>
      </c>
      <c r="M50" t="s">
        <v>381</v>
      </c>
      <c r="N50" t="s">
        <v>385</v>
      </c>
      <c r="O50" t="s">
        <v>391</v>
      </c>
    </row>
    <row r="51" spans="1:15" x14ac:dyDescent="0.35">
      <c r="A51" t="s">
        <v>586</v>
      </c>
      <c r="B51" t="s">
        <v>375</v>
      </c>
      <c r="C51" t="s">
        <v>377</v>
      </c>
      <c r="D51" t="s">
        <v>378</v>
      </c>
      <c r="E51" t="s">
        <v>376</v>
      </c>
    </row>
    <row r="52" spans="1:15" x14ac:dyDescent="0.35">
      <c r="A52" t="s">
        <v>587</v>
      </c>
      <c r="B52" t="s">
        <v>373</v>
      </c>
      <c r="C52" t="s">
        <v>374</v>
      </c>
    </row>
    <row r="53" spans="1:15" x14ac:dyDescent="0.35">
      <c r="A53" t="s">
        <v>588</v>
      </c>
      <c r="B53" t="s">
        <v>475</v>
      </c>
    </row>
    <row r="54" spans="1:15" x14ac:dyDescent="0.35">
      <c r="A54" t="s">
        <v>589</v>
      </c>
      <c r="B54" t="s">
        <v>545</v>
      </c>
    </row>
    <row r="55" spans="1:15" x14ac:dyDescent="0.35">
      <c r="A55" t="s">
        <v>833</v>
      </c>
      <c r="B55" t="s">
        <v>834</v>
      </c>
      <c r="C55">
        <v>-1</v>
      </c>
      <c r="D55">
        <v>3</v>
      </c>
      <c r="E55">
        <v>19</v>
      </c>
      <c r="F55" t="s">
        <v>835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16312-D110-40A6-A3DE-1FE5BC78B3D2}">
  <dimension ref="A1:V55"/>
  <sheetViews>
    <sheetView workbookViewId="0"/>
  </sheetViews>
  <sheetFormatPr baseColWidth="10" defaultColWidth="11.453125" defaultRowHeight="14.5" x14ac:dyDescent="0.35"/>
  <sheetData>
    <row r="1" spans="1:17" x14ac:dyDescent="0.35">
      <c r="A1" t="s">
        <v>122</v>
      </c>
      <c r="B1" t="s">
        <v>166</v>
      </c>
      <c r="C1" t="s">
        <v>316</v>
      </c>
      <c r="D1" t="s">
        <v>285</v>
      </c>
      <c r="E1" t="s">
        <v>332</v>
      </c>
      <c r="F1" t="s">
        <v>337</v>
      </c>
      <c r="G1" t="s">
        <v>342</v>
      </c>
      <c r="H1" t="s">
        <v>355</v>
      </c>
      <c r="I1" t="s">
        <v>200</v>
      </c>
      <c r="J1" t="s">
        <v>364</v>
      </c>
      <c r="K1" t="s">
        <v>52</v>
      </c>
      <c r="L1" t="s">
        <v>4</v>
      </c>
      <c r="M1" t="s">
        <v>197</v>
      </c>
      <c r="N1" t="s">
        <v>68</v>
      </c>
      <c r="O1" t="s">
        <v>368</v>
      </c>
      <c r="P1" t="s">
        <v>371</v>
      </c>
      <c r="Q1" t="s">
        <v>546</v>
      </c>
    </row>
    <row r="2" spans="1:17" x14ac:dyDescent="0.35">
      <c r="A2" t="s">
        <v>285</v>
      </c>
      <c r="B2" t="s">
        <v>5</v>
      </c>
      <c r="C2" t="s">
        <v>289</v>
      </c>
      <c r="D2" t="s">
        <v>167</v>
      </c>
    </row>
    <row r="3" spans="1:17" x14ac:dyDescent="0.35">
      <c r="A3" t="s">
        <v>68</v>
      </c>
      <c r="B3" t="s">
        <v>5</v>
      </c>
    </row>
    <row r="4" spans="1:17" x14ac:dyDescent="0.35">
      <c r="A4" t="s">
        <v>364</v>
      </c>
      <c r="B4" t="s">
        <v>5</v>
      </c>
      <c r="C4" t="s">
        <v>289</v>
      </c>
      <c r="D4" t="s">
        <v>167</v>
      </c>
    </row>
    <row r="5" spans="1:17" x14ac:dyDescent="0.35">
      <c r="A5" t="s">
        <v>52</v>
      </c>
      <c r="B5" t="s">
        <v>289</v>
      </c>
      <c r="C5" t="s">
        <v>5</v>
      </c>
    </row>
    <row r="6" spans="1:17" x14ac:dyDescent="0.35">
      <c r="A6" t="s">
        <v>122</v>
      </c>
      <c r="B6" t="s">
        <v>289</v>
      </c>
      <c r="C6" t="s">
        <v>5</v>
      </c>
    </row>
    <row r="7" spans="1:17" x14ac:dyDescent="0.35">
      <c r="A7" t="s">
        <v>4</v>
      </c>
      <c r="B7" t="s">
        <v>289</v>
      </c>
      <c r="C7" t="s">
        <v>5</v>
      </c>
    </row>
    <row r="8" spans="1:17" x14ac:dyDescent="0.35">
      <c r="A8" t="s">
        <v>546</v>
      </c>
      <c r="B8" t="s">
        <v>5</v>
      </c>
    </row>
    <row r="9" spans="1:17" x14ac:dyDescent="0.35">
      <c r="A9" t="s">
        <v>332</v>
      </c>
      <c r="B9" t="s">
        <v>5</v>
      </c>
      <c r="C9" t="s">
        <v>289</v>
      </c>
      <c r="D9" t="s">
        <v>167</v>
      </c>
    </row>
    <row r="10" spans="1:17" x14ac:dyDescent="0.35">
      <c r="A10" t="s">
        <v>166</v>
      </c>
      <c r="B10" t="s">
        <v>5</v>
      </c>
      <c r="C10" t="s">
        <v>289</v>
      </c>
      <c r="D10" t="s">
        <v>167</v>
      </c>
    </row>
    <row r="11" spans="1:17" x14ac:dyDescent="0.35">
      <c r="A11" t="s">
        <v>342</v>
      </c>
      <c r="B11" t="s">
        <v>5</v>
      </c>
      <c r="C11" t="s">
        <v>289</v>
      </c>
      <c r="D11" t="s">
        <v>167</v>
      </c>
    </row>
    <row r="12" spans="1:17" x14ac:dyDescent="0.35">
      <c r="A12" t="s">
        <v>200</v>
      </c>
      <c r="B12" t="s">
        <v>289</v>
      </c>
      <c r="C12" t="s">
        <v>5</v>
      </c>
    </row>
    <row r="13" spans="1:17" x14ac:dyDescent="0.35">
      <c r="A13" t="s">
        <v>368</v>
      </c>
      <c r="B13" t="s">
        <v>5</v>
      </c>
    </row>
    <row r="14" spans="1:17" x14ac:dyDescent="0.35">
      <c r="A14" t="s">
        <v>197</v>
      </c>
      <c r="B14" t="s">
        <v>289</v>
      </c>
      <c r="C14" t="s">
        <v>5</v>
      </c>
    </row>
    <row r="15" spans="1:17" x14ac:dyDescent="0.35">
      <c r="A15" t="s">
        <v>337</v>
      </c>
      <c r="B15" t="s">
        <v>5</v>
      </c>
      <c r="C15" t="s">
        <v>289</v>
      </c>
      <c r="D15" t="s">
        <v>167</v>
      </c>
    </row>
    <row r="16" spans="1:17" x14ac:dyDescent="0.35">
      <c r="A16" t="s">
        <v>316</v>
      </c>
      <c r="B16" t="s">
        <v>5</v>
      </c>
      <c r="C16" t="s">
        <v>289</v>
      </c>
      <c r="D16" t="s">
        <v>167</v>
      </c>
    </row>
    <row r="17" spans="1:22" x14ac:dyDescent="0.35">
      <c r="A17" t="s">
        <v>355</v>
      </c>
      <c r="B17" t="s">
        <v>5</v>
      </c>
    </row>
    <row r="18" spans="1:22" x14ac:dyDescent="0.35">
      <c r="A18" t="s">
        <v>371</v>
      </c>
      <c r="B18" t="s">
        <v>5</v>
      </c>
    </row>
    <row r="19" spans="1:22" x14ac:dyDescent="0.35">
      <c r="A19" t="s">
        <v>554</v>
      </c>
      <c r="B19" t="s">
        <v>410</v>
      </c>
      <c r="C19" t="s">
        <v>403</v>
      </c>
      <c r="D19" t="s">
        <v>402</v>
      </c>
      <c r="E19" t="s">
        <v>406</v>
      </c>
      <c r="F19" t="s">
        <v>399</v>
      </c>
      <c r="G19" t="s">
        <v>404</v>
      </c>
      <c r="H19" t="s">
        <v>407</v>
      </c>
      <c r="I19" t="s">
        <v>400</v>
      </c>
      <c r="J19" t="s">
        <v>405</v>
      </c>
      <c r="K19" t="s">
        <v>408</v>
      </c>
      <c r="L19" t="s">
        <v>409</v>
      </c>
      <c r="M19" t="s">
        <v>411</v>
      </c>
      <c r="N19" t="s">
        <v>401</v>
      </c>
      <c r="O19" t="s">
        <v>412</v>
      </c>
    </row>
    <row r="20" spans="1:22" x14ac:dyDescent="0.35">
      <c r="A20" t="s">
        <v>555</v>
      </c>
      <c r="B20" t="s">
        <v>398</v>
      </c>
      <c r="C20" t="s">
        <v>396</v>
      </c>
      <c r="D20" t="s">
        <v>397</v>
      </c>
      <c r="E20" t="s">
        <v>395</v>
      </c>
    </row>
    <row r="21" spans="1:22" x14ac:dyDescent="0.35">
      <c r="A21" t="s">
        <v>556</v>
      </c>
      <c r="B21" t="s">
        <v>394</v>
      </c>
      <c r="C21" t="s">
        <v>393</v>
      </c>
    </row>
    <row r="22" spans="1:22" x14ac:dyDescent="0.35">
      <c r="A22" t="s">
        <v>557</v>
      </c>
      <c r="B22" t="s">
        <v>543</v>
      </c>
      <c r="C22" t="s">
        <v>541</v>
      </c>
      <c r="D22" t="s">
        <v>542</v>
      </c>
      <c r="E22" t="s">
        <v>540</v>
      </c>
      <c r="F22" t="s">
        <v>69</v>
      </c>
    </row>
    <row r="23" spans="1:22" x14ac:dyDescent="0.35">
      <c r="A23" t="s">
        <v>558</v>
      </c>
      <c r="B23" t="s">
        <v>509</v>
      </c>
      <c r="C23" t="s">
        <v>499</v>
      </c>
      <c r="D23" t="s">
        <v>508</v>
      </c>
      <c r="E23" t="s">
        <v>505</v>
      </c>
      <c r="F23" t="s">
        <v>506</v>
      </c>
      <c r="G23" t="s">
        <v>504</v>
      </c>
      <c r="H23" t="s">
        <v>498</v>
      </c>
      <c r="I23" t="s">
        <v>501</v>
      </c>
      <c r="J23" t="s">
        <v>507</v>
      </c>
      <c r="K23" t="s">
        <v>503</v>
      </c>
      <c r="L23" t="s">
        <v>510</v>
      </c>
      <c r="M23" t="s">
        <v>500</v>
      </c>
      <c r="N23" t="s">
        <v>511</v>
      </c>
      <c r="O23" t="s">
        <v>512</v>
      </c>
      <c r="P23" t="s">
        <v>502</v>
      </c>
    </row>
    <row r="24" spans="1:22" x14ac:dyDescent="0.35">
      <c r="A24" t="s">
        <v>559</v>
      </c>
      <c r="B24" t="s">
        <v>497</v>
      </c>
      <c r="C24" t="s">
        <v>496</v>
      </c>
    </row>
    <row r="25" spans="1:22" x14ac:dyDescent="0.35">
      <c r="A25" t="s">
        <v>560</v>
      </c>
      <c r="B25" t="s">
        <v>495</v>
      </c>
      <c r="C25" t="s">
        <v>494</v>
      </c>
    </row>
    <row r="26" spans="1:22" x14ac:dyDescent="0.35">
      <c r="A26" t="s">
        <v>561</v>
      </c>
      <c r="B26" t="s">
        <v>514</v>
      </c>
      <c r="C26" t="s">
        <v>513</v>
      </c>
    </row>
    <row r="27" spans="1:22" x14ac:dyDescent="0.35">
      <c r="A27" t="s">
        <v>562</v>
      </c>
      <c r="B27" t="s">
        <v>75</v>
      </c>
      <c r="C27" t="s">
        <v>92</v>
      </c>
      <c r="D27" t="s">
        <v>57</v>
      </c>
      <c r="E27" t="s">
        <v>519</v>
      </c>
      <c r="F27" t="s">
        <v>63</v>
      </c>
      <c r="G27" t="s">
        <v>99</v>
      </c>
      <c r="H27" t="s">
        <v>214</v>
      </c>
      <c r="I27" t="s">
        <v>106</v>
      </c>
      <c r="J27" t="s">
        <v>146</v>
      </c>
      <c r="K27" t="s">
        <v>524</v>
      </c>
      <c r="L27" t="s">
        <v>523</v>
      </c>
      <c r="M27" t="s">
        <v>517</v>
      </c>
      <c r="N27" t="s">
        <v>516</v>
      </c>
      <c r="O27" t="s">
        <v>53</v>
      </c>
      <c r="P27" t="s">
        <v>522</v>
      </c>
      <c r="Q27" t="s">
        <v>521</v>
      </c>
      <c r="R27" t="s">
        <v>515</v>
      </c>
      <c r="S27" t="s">
        <v>520</v>
      </c>
      <c r="T27" t="s">
        <v>518</v>
      </c>
      <c r="U27" t="s">
        <v>86</v>
      </c>
      <c r="V27" t="s">
        <v>83</v>
      </c>
    </row>
    <row r="28" spans="1:22" x14ac:dyDescent="0.35">
      <c r="A28" t="s">
        <v>563</v>
      </c>
      <c r="B28" t="s">
        <v>295</v>
      </c>
      <c r="C28" t="s">
        <v>293</v>
      </c>
      <c r="D28" t="s">
        <v>297</v>
      </c>
    </row>
    <row r="29" spans="1:22" x14ac:dyDescent="0.35">
      <c r="A29" t="s">
        <v>564</v>
      </c>
      <c r="B29" t="s">
        <v>306</v>
      </c>
      <c r="C29" t="s">
        <v>318</v>
      </c>
      <c r="D29" t="s">
        <v>327</v>
      </c>
      <c r="E29" t="s">
        <v>301</v>
      </c>
      <c r="F29" t="s">
        <v>308</v>
      </c>
      <c r="G29" t="s">
        <v>269</v>
      </c>
      <c r="H29" t="s">
        <v>310</v>
      </c>
      <c r="I29" t="s">
        <v>312</v>
      </c>
      <c r="J29" t="s">
        <v>219</v>
      </c>
      <c r="K29" t="s">
        <v>246</v>
      </c>
      <c r="L29" t="s">
        <v>299</v>
      </c>
      <c r="M29" t="s">
        <v>314</v>
      </c>
      <c r="N29" t="s">
        <v>123</v>
      </c>
      <c r="O29" t="s">
        <v>324</v>
      </c>
      <c r="P29" t="s">
        <v>329</v>
      </c>
      <c r="Q29" t="s">
        <v>281</v>
      </c>
      <c r="R29" t="s">
        <v>304</v>
      </c>
      <c r="S29" t="s">
        <v>321</v>
      </c>
    </row>
    <row r="30" spans="1:22" x14ac:dyDescent="0.35">
      <c r="A30" t="s">
        <v>565</v>
      </c>
      <c r="B30" t="s">
        <v>525</v>
      </c>
      <c r="C30" t="s">
        <v>526</v>
      </c>
    </row>
    <row r="31" spans="1:22" x14ac:dyDescent="0.35">
      <c r="A31" t="s">
        <v>566</v>
      </c>
      <c r="B31" t="s">
        <v>174</v>
      </c>
      <c r="C31" t="s">
        <v>61</v>
      </c>
      <c r="D31" t="s">
        <v>527</v>
      </c>
      <c r="E31" t="s">
        <v>77</v>
      </c>
      <c r="F31" t="s">
        <v>6</v>
      </c>
    </row>
    <row r="32" spans="1:22" x14ac:dyDescent="0.35">
      <c r="A32" t="s">
        <v>567</v>
      </c>
      <c r="B32" t="s">
        <v>550</v>
      </c>
      <c r="C32" t="s">
        <v>551</v>
      </c>
      <c r="D32" t="s">
        <v>553</v>
      </c>
      <c r="E32" t="s">
        <v>548</v>
      </c>
      <c r="F32" t="s">
        <v>549</v>
      </c>
      <c r="G32" t="s">
        <v>552</v>
      </c>
      <c r="H32" t="s">
        <v>547</v>
      </c>
    </row>
    <row r="33" spans="1:18" x14ac:dyDescent="0.35">
      <c r="A33" t="s">
        <v>568</v>
      </c>
      <c r="B33" t="s">
        <v>422</v>
      </c>
      <c r="C33" t="s">
        <v>420</v>
      </c>
      <c r="D33" t="s">
        <v>424</v>
      </c>
      <c r="E33" t="s">
        <v>431</v>
      </c>
      <c r="F33" t="s">
        <v>426</v>
      </c>
      <c r="G33" t="s">
        <v>421</v>
      </c>
      <c r="H33" t="s">
        <v>425</v>
      </c>
      <c r="I33" t="s">
        <v>419</v>
      </c>
      <c r="J33" t="s">
        <v>423</v>
      </c>
      <c r="K33" t="s">
        <v>429</v>
      </c>
      <c r="L33" t="s">
        <v>430</v>
      </c>
      <c r="M33" t="s">
        <v>432</v>
      </c>
      <c r="N33" t="s">
        <v>427</v>
      </c>
      <c r="O33" t="s">
        <v>428</v>
      </c>
    </row>
    <row r="34" spans="1:18" x14ac:dyDescent="0.35">
      <c r="A34" t="s">
        <v>569</v>
      </c>
      <c r="B34" t="s">
        <v>416</v>
      </c>
      <c r="C34" t="s">
        <v>415</v>
      </c>
      <c r="D34" t="s">
        <v>417</v>
      </c>
      <c r="E34" t="s">
        <v>418</v>
      </c>
    </row>
    <row r="35" spans="1:18" x14ac:dyDescent="0.35">
      <c r="A35" t="s">
        <v>570</v>
      </c>
      <c r="B35" t="s">
        <v>413</v>
      </c>
      <c r="C35" t="s">
        <v>414</v>
      </c>
    </row>
    <row r="36" spans="1:18" x14ac:dyDescent="0.35">
      <c r="A36" t="s">
        <v>571</v>
      </c>
      <c r="B36" t="s">
        <v>350</v>
      </c>
      <c r="C36" t="s">
        <v>352</v>
      </c>
      <c r="D36" t="s">
        <v>357</v>
      </c>
      <c r="E36" t="s">
        <v>359</v>
      </c>
      <c r="F36" t="s">
        <v>346</v>
      </c>
      <c r="G36" t="s">
        <v>354</v>
      </c>
      <c r="H36" t="s">
        <v>361</v>
      </c>
      <c r="I36" t="s">
        <v>348</v>
      </c>
      <c r="J36" t="s">
        <v>344</v>
      </c>
      <c r="K36" t="s">
        <v>363</v>
      </c>
      <c r="L36" t="s">
        <v>366</v>
      </c>
      <c r="M36" t="s">
        <v>192</v>
      </c>
      <c r="N36" t="s">
        <v>183</v>
      </c>
      <c r="O36" t="s">
        <v>370</v>
      </c>
    </row>
    <row r="37" spans="1:18" x14ac:dyDescent="0.35">
      <c r="A37" t="s">
        <v>572</v>
      </c>
      <c r="B37" t="s">
        <v>334</v>
      </c>
      <c r="C37" t="s">
        <v>336</v>
      </c>
      <c r="D37" t="s">
        <v>339</v>
      </c>
      <c r="E37" t="s">
        <v>341</v>
      </c>
    </row>
    <row r="38" spans="1:18" x14ac:dyDescent="0.35">
      <c r="A38" t="s">
        <v>573</v>
      </c>
      <c r="B38" t="s">
        <v>238</v>
      </c>
      <c r="C38" t="s">
        <v>168</v>
      </c>
    </row>
    <row r="39" spans="1:18" x14ac:dyDescent="0.35">
      <c r="A39" t="s">
        <v>574</v>
      </c>
      <c r="B39" t="s">
        <v>471</v>
      </c>
      <c r="C39" t="s">
        <v>462</v>
      </c>
      <c r="D39" t="s">
        <v>459</v>
      </c>
      <c r="E39" t="s">
        <v>470</v>
      </c>
      <c r="F39" t="s">
        <v>461</v>
      </c>
      <c r="G39" t="s">
        <v>469</v>
      </c>
      <c r="H39" t="s">
        <v>472</v>
      </c>
      <c r="I39" t="s">
        <v>466</v>
      </c>
      <c r="J39" t="s">
        <v>467</v>
      </c>
      <c r="K39" t="s">
        <v>473</v>
      </c>
      <c r="L39" t="s">
        <v>474</v>
      </c>
      <c r="M39" t="s">
        <v>464</v>
      </c>
      <c r="N39" t="s">
        <v>460</v>
      </c>
      <c r="O39" t="s">
        <v>463</v>
      </c>
      <c r="P39" t="s">
        <v>465</v>
      </c>
      <c r="Q39" t="s">
        <v>468</v>
      </c>
    </row>
    <row r="40" spans="1:18" x14ac:dyDescent="0.35">
      <c r="A40" t="s">
        <v>575</v>
      </c>
      <c r="B40" t="s">
        <v>458</v>
      </c>
      <c r="C40" t="s">
        <v>457</v>
      </c>
      <c r="D40" t="s">
        <v>456</v>
      </c>
      <c r="E40" t="s">
        <v>455</v>
      </c>
    </row>
    <row r="41" spans="1:18" x14ac:dyDescent="0.35">
      <c r="A41" t="s">
        <v>576</v>
      </c>
      <c r="B41" t="s">
        <v>454</v>
      </c>
      <c r="C41" t="s">
        <v>453</v>
      </c>
    </row>
    <row r="42" spans="1:18" x14ac:dyDescent="0.35">
      <c r="A42" t="s">
        <v>577</v>
      </c>
      <c r="B42" t="s">
        <v>477</v>
      </c>
      <c r="C42" t="s">
        <v>476</v>
      </c>
    </row>
    <row r="43" spans="1:18" x14ac:dyDescent="0.35">
      <c r="A43" t="s">
        <v>578</v>
      </c>
      <c r="B43" t="s">
        <v>492</v>
      </c>
      <c r="C43" t="s">
        <v>485</v>
      </c>
      <c r="D43" t="s">
        <v>490</v>
      </c>
      <c r="E43" t="s">
        <v>486</v>
      </c>
      <c r="F43" t="s">
        <v>482</v>
      </c>
      <c r="G43" t="s">
        <v>483</v>
      </c>
      <c r="H43" t="s">
        <v>489</v>
      </c>
      <c r="I43" t="s">
        <v>484</v>
      </c>
      <c r="J43" t="s">
        <v>493</v>
      </c>
      <c r="K43" t="s">
        <v>479</v>
      </c>
      <c r="L43" t="s">
        <v>481</v>
      </c>
      <c r="M43" t="s">
        <v>478</v>
      </c>
      <c r="N43" t="s">
        <v>488</v>
      </c>
      <c r="O43" t="s">
        <v>201</v>
      </c>
      <c r="P43" t="s">
        <v>491</v>
      </c>
      <c r="Q43" t="s">
        <v>487</v>
      </c>
      <c r="R43" t="s">
        <v>480</v>
      </c>
    </row>
    <row r="44" spans="1:18" x14ac:dyDescent="0.35">
      <c r="A44" t="s">
        <v>579</v>
      </c>
      <c r="B44" t="s">
        <v>544</v>
      </c>
    </row>
    <row r="45" spans="1:18" x14ac:dyDescent="0.35">
      <c r="A45" t="s">
        <v>580</v>
      </c>
      <c r="B45" t="s">
        <v>529</v>
      </c>
      <c r="C45" t="s">
        <v>528</v>
      </c>
    </row>
    <row r="46" spans="1:18" x14ac:dyDescent="0.35">
      <c r="A46" t="s">
        <v>581</v>
      </c>
      <c r="B46" t="s">
        <v>536</v>
      </c>
      <c r="C46" t="s">
        <v>538</v>
      </c>
      <c r="D46" t="s">
        <v>530</v>
      </c>
      <c r="E46" t="s">
        <v>533</v>
      </c>
      <c r="F46" t="s">
        <v>532</v>
      </c>
      <c r="G46" t="s">
        <v>535</v>
      </c>
      <c r="H46" t="s">
        <v>537</v>
      </c>
      <c r="I46" t="s">
        <v>198</v>
      </c>
      <c r="J46" t="s">
        <v>531</v>
      </c>
      <c r="K46" t="s">
        <v>263</v>
      </c>
      <c r="L46" t="s">
        <v>534</v>
      </c>
      <c r="M46" t="s">
        <v>539</v>
      </c>
    </row>
    <row r="47" spans="1:18" x14ac:dyDescent="0.35">
      <c r="A47" t="s">
        <v>582</v>
      </c>
      <c r="B47" t="s">
        <v>443</v>
      </c>
      <c r="C47" t="s">
        <v>451</v>
      </c>
      <c r="D47" t="s">
        <v>441</v>
      </c>
      <c r="E47" t="s">
        <v>442</v>
      </c>
      <c r="F47" t="s">
        <v>450</v>
      </c>
      <c r="G47" t="s">
        <v>444</v>
      </c>
      <c r="H47" t="s">
        <v>440</v>
      </c>
      <c r="I47" t="s">
        <v>447</v>
      </c>
      <c r="J47" t="s">
        <v>452</v>
      </c>
      <c r="K47" t="s">
        <v>439</v>
      </c>
      <c r="L47" t="s">
        <v>445</v>
      </c>
      <c r="M47" t="s">
        <v>446</v>
      </c>
      <c r="N47" t="s">
        <v>448</v>
      </c>
      <c r="O47" t="s">
        <v>449</v>
      </c>
    </row>
    <row r="48" spans="1:18" x14ac:dyDescent="0.35">
      <c r="A48" t="s">
        <v>583</v>
      </c>
      <c r="B48" t="s">
        <v>435</v>
      </c>
      <c r="C48" t="s">
        <v>438</v>
      </c>
      <c r="D48" t="s">
        <v>437</v>
      </c>
      <c r="E48" t="s">
        <v>436</v>
      </c>
    </row>
    <row r="49" spans="1:15" x14ac:dyDescent="0.35">
      <c r="A49" t="s">
        <v>584</v>
      </c>
      <c r="B49" t="s">
        <v>433</v>
      </c>
      <c r="C49" t="s">
        <v>434</v>
      </c>
    </row>
    <row r="50" spans="1:15" x14ac:dyDescent="0.35">
      <c r="A50" t="s">
        <v>585</v>
      </c>
      <c r="B50" t="s">
        <v>383</v>
      </c>
      <c r="C50" t="s">
        <v>392</v>
      </c>
      <c r="D50" t="s">
        <v>379</v>
      </c>
      <c r="E50" t="s">
        <v>380</v>
      </c>
      <c r="F50" t="s">
        <v>387</v>
      </c>
      <c r="G50" t="s">
        <v>386</v>
      </c>
      <c r="H50" t="s">
        <v>390</v>
      </c>
      <c r="I50" t="s">
        <v>382</v>
      </c>
      <c r="J50" t="s">
        <v>389</v>
      </c>
      <c r="K50" t="s">
        <v>388</v>
      </c>
      <c r="L50" t="s">
        <v>384</v>
      </c>
      <c r="M50" t="s">
        <v>381</v>
      </c>
      <c r="N50" t="s">
        <v>385</v>
      </c>
      <c r="O50" t="s">
        <v>391</v>
      </c>
    </row>
    <row r="51" spans="1:15" x14ac:dyDescent="0.35">
      <c r="A51" t="s">
        <v>586</v>
      </c>
      <c r="B51" t="s">
        <v>375</v>
      </c>
      <c r="C51" t="s">
        <v>377</v>
      </c>
      <c r="D51" t="s">
        <v>378</v>
      </c>
      <c r="E51" t="s">
        <v>376</v>
      </c>
    </row>
    <row r="52" spans="1:15" x14ac:dyDescent="0.35">
      <c r="A52" t="s">
        <v>587</v>
      </c>
      <c r="B52" t="s">
        <v>373</v>
      </c>
      <c r="C52" t="s">
        <v>374</v>
      </c>
    </row>
    <row r="53" spans="1:15" x14ac:dyDescent="0.35">
      <c r="A53" t="s">
        <v>588</v>
      </c>
      <c r="B53" t="s">
        <v>475</v>
      </c>
    </row>
    <row r="54" spans="1:15" x14ac:dyDescent="0.35">
      <c r="A54" t="s">
        <v>589</v>
      </c>
      <c r="B54" t="s">
        <v>545</v>
      </c>
    </row>
    <row r="55" spans="1:15" x14ac:dyDescent="0.35">
      <c r="A55" t="s">
        <v>833</v>
      </c>
      <c r="B55" t="s">
        <v>834</v>
      </c>
      <c r="C55">
        <v>-1</v>
      </c>
      <c r="D55">
        <v>3</v>
      </c>
      <c r="E55">
        <v>19</v>
      </c>
      <c r="F55" t="s">
        <v>836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GameRoom</vt:lpstr>
      <vt:lpstr>RECIBIDAS</vt:lpstr>
      <vt:lpstr>MasterLists</vt:lpstr>
      <vt:lpstr>List</vt:lpstr>
      <vt:lpstr>List1</vt:lpstr>
      <vt:lpstr>List2</vt:lpstr>
      <vt:lpstr>RECIBIDAS!Área_de_impresión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</dc:creator>
  <cp:keywords/>
  <dc:description/>
  <cp:lastModifiedBy>Administration</cp:lastModifiedBy>
  <cp:revision/>
  <dcterms:created xsi:type="dcterms:W3CDTF">2006-09-16T00:00:00Z</dcterms:created>
  <dcterms:modified xsi:type="dcterms:W3CDTF">2022-07-28T07:45:21Z</dcterms:modified>
  <cp:category/>
  <cp:contentStatus/>
</cp:coreProperties>
</file>